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3605" windowHeight="7575" tabRatio="863" activeTab="7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EA!$A$1:$E$227</definedName>
  </definedNames>
  <calcPr calcId="144525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53" i="59"/>
  <c r="C141" i="59"/>
  <c r="C134" i="59"/>
  <c r="E126" i="59"/>
  <c r="D126" i="59"/>
  <c r="C126" i="59"/>
  <c r="E116" i="59"/>
  <c r="D116" i="59"/>
  <c r="C116" i="59"/>
  <c r="C108" i="59"/>
  <c r="C101" i="59"/>
  <c r="E90" i="59"/>
  <c r="D90" i="59"/>
  <c r="C90" i="59"/>
  <c r="E84" i="59"/>
  <c r="D84" i="59"/>
  <c r="C84" i="59"/>
  <c r="E62" i="59"/>
  <c r="D62" i="59"/>
  <c r="C62" i="59"/>
  <c r="C43" i="59"/>
  <c r="C32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15" i="63"/>
  <c r="D8" i="63"/>
  <c r="D21" i="63" s="1"/>
  <c r="D35" i="64" l="1"/>
  <c r="E3" i="62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5" i="59"/>
  <c r="G15" i="59" s="1"/>
  <c r="E15" i="59"/>
  <c r="E70" i="59"/>
  <c r="D70" i="59"/>
  <c r="C70" i="59"/>
</calcChain>
</file>

<file path=xl/sharedStrings.xml><?xml version="1.0" encoding="utf-8"?>
<sst xmlns="http://schemas.openxmlformats.org/spreadsheetml/2006/main" count="913" uniqueCount="636">
  <si>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</si>
  <si>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</si>
  <si>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</si>
  <si>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</si>
  <si>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</si>
  <si>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</si>
  <si>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</si>
  <si>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</si>
  <si>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</si>
  <si>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</si>
  <si>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</si>
  <si>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</si>
  <si>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</si>
  <si>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</si>
  <si>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</si>
  <si>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</si>
  <si>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</si>
  <si>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</si>
  <si>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</si>
  <si>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</si>
  <si>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</si>
  <si>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</si>
  <si>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</si>
  <si>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</si>
  <si>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</si>
  <si>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</si>
  <si>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</si>
  <si>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</si>
  <si>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</si>
  <si>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</si>
  <si>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</si>
  <si>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</si>
  <si>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</si>
  <si>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</si>
  <si>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</si>
  <si>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</si>
  <si>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</si>
  <si>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</si>
  <si>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</si>
  <si>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</si>
  <si>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</si>
  <si>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</si>
  <si>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</si>
  <si>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</si>
  <si>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</si>
  <si>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</si>
  <si>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</si>
  <si>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</si>
  <si>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</si>
  <si>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</si>
  <si>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</si>
  <si>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</si>
  <si>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</si>
  <si>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</si>
  <si>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</si>
  <si>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</si>
  <si>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</si>
  <si>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</si>
  <si>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</si>
  <si>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</si>
  <si>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</si>
  <si>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</si>
  <si>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</si>
  <si>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</si>
  <si>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</si>
  <si>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</si>
  <si>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</si>
  <si>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</si>
  <si>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</si>
  <si>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</si>
  <si>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</si>
  <si>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</si>
  <si>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</si>
  <si>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</si>
  <si>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</si>
  <si>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</si>
  <si>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</si>
  <si>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</si>
  <si>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</si>
  <si>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</si>
  <si>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</si>
  <si>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</si>
  <si>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</si>
  <si>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</si>
  <si>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</si>
  <si>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</si>
  <si>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</si>
  <si>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</si>
  <si>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</si>
  <si>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</si>
  <si>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</si>
  <si>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</si>
  <si>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</si>
  <si>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</si>
  <si>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</si>
  <si>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</si>
  <si>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</si>
  <si>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</si>
  <si>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</si>
  <si>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</si>
  <si>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</si>
  <si>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</si>
  <si>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</si>
  <si>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</si>
  <si>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</si>
  <si>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</si>
  <si>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</si>
  <si>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</si>
  <si>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</si>
  <si>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</si>
  <si>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</si>
  <si>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</si>
  <si>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</si>
  <si>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</si>
  <si>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</si>
  <si>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</si>
  <si>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</si>
  <si>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</si>
  <si>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</si>
  <si>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</si>
  <si>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</si>
  <si>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</si>
  <si>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</si>
  <si>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</si>
  <si>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</si>
  <si>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</si>
  <si>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</si>
  <si>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</si>
  <si>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</si>
  <si>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</si>
  <si>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</si>
  <si>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</si>
  <si>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</si>
  <si>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</si>
  <si>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</si>
  <si>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</si>
  <si>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</si>
  <si>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</si>
  <si>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</si>
  <si>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</si>
  <si>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</si>
  <si>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</si>
  <si>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</si>
  <si>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</si>
  <si>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</si>
  <si>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</si>
  <si>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</si>
  <si>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</si>
  <si>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</si>
  <si>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</si>
  <si>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</si>
  <si>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</si>
  <si>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</si>
  <si>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</si>
  <si>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</si>
  <si>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</si>
  <si>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</si>
  <si>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</si>
  <si>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</si>
  <si>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</si>
  <si>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</si>
  <si>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</si>
  <si>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</si>
  <si>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</si>
  <si>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</si>
  <si>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</si>
  <si>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</si>
  <si>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</si>
  <si>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</si>
  <si>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</si>
  <si>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</si>
  <si>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</si>
  <si>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</si>
  <si>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</si>
  <si>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</si>
  <si>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</si>
  <si>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</si>
  <si>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</si>
  <si>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</si>
  <si>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</si>
  <si>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</si>
  <si>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</si>
  <si>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</si>
  <si>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</si>
  <si>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</si>
  <si>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</si>
  <si>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</si>
  <si>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</si>
  <si>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</si>
  <si>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</si>
  <si>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</si>
  <si>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</si>
  <si>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</si>
  <si>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</si>
  <si>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</si>
  <si>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</si>
  <si>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</si>
  <si>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</si>
  <si>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</si>
  <si>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</si>
  <si>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</si>
  <si>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</si>
  <si>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</si>
  <si>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</si>
  <si>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</si>
  <si>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</si>
  <si>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</si>
  <si>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</si>
  <si>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</si>
  <si>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</si>
  <si>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</si>
  <si>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</si>
  <si>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</si>
  <si>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</si>
  <si>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</si>
  <si>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</si>
  <si>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</si>
  <si>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</si>
  <si>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</si>
  <si>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</si>
  <si>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</si>
  <si>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</si>
  <si>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</si>
  <si>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</si>
  <si>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</si>
  <si>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</si>
  <si>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</si>
  <si>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</si>
  <si>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</si>
  <si>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</si>
  <si>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</si>
  <si>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</si>
  <si>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</si>
  <si>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</si>
  <si>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</si>
  <si>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</si>
  <si>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</si>
  <si>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</si>
  <si>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</si>
  <si>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</si>
  <si>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</si>
  <si>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</si>
  <si>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</si>
  <si>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</si>
  <si>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</si>
  <si>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</si>
  <si>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</si>
  <si>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</si>
  <si>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</si>
  <si>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</si>
  <si>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</si>
  <si>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</si>
  <si>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</si>
  <si>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</si>
  <si>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</si>
  <si>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</si>
  <si>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</si>
  <si>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</si>
  <si>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</si>
  <si>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</si>
  <si>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</si>
  <si>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</si>
  <si>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</si>
  <si>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</si>
  <si>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</si>
  <si>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</si>
  <si>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</si>
  <si>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</si>
  <si>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</si>
  <si>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</si>
  <si>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</si>
  <si>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</si>
  <si>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</si>
  <si>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</si>
  <si>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</si>
  <si>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</si>
  <si>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</si>
  <si>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</si>
  <si>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</si>
  <si>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</si>
  <si>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</si>
  <si>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</si>
  <si>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</si>
  <si>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</si>
  <si>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</si>
  <si>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</si>
  <si>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</si>
  <si>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</si>
  <si>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</si>
  <si>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</si>
  <si>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</si>
  <si>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</si>
  <si>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</si>
  <si>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</si>
  <si>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</si>
  <si>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</si>
  <si>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</si>
  <si>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</si>
  <si>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</si>
  <si>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</si>
  <si>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</si>
  <si>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</si>
  <si>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</si>
  <si>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</si>
  <si>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</si>
  <si>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</si>
  <si>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</si>
  <si>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</si>
  <si>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</si>
  <si>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</si>
  <si>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</si>
  <si>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</si>
  <si>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</si>
  <si>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</si>
  <si>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</si>
  <si>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</si>
  <si>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</si>
  <si>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</si>
  <si>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</si>
  <si>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</si>
  <si>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</si>
  <si>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</si>
  <si>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</si>
  <si>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</si>
  <si>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</si>
  <si>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</si>
  <si>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</si>
  <si>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</si>
  <si>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</si>
  <si>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</si>
  <si>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</si>
  <si>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</si>
  <si>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</si>
  <si>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</si>
  <si>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</si>
  <si>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</si>
  <si>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</si>
  <si>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</si>
  <si>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</si>
  <si>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</si>
  <si>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</si>
  <si>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</si>
  <si>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</si>
  <si>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</si>
  <si>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</si>
  <si>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</si>
  <si>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</si>
  <si>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</si>
  <si>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</si>
  <si>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</si>
  <si>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</si>
  <si>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</si>
  <si>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</si>
  <si>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</si>
  <si>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</si>
  <si>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</si>
  <si>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</si>
  <si>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</si>
  <si>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</si>
  <si>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</si>
  <si>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</si>
  <si>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</si>
  <si>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</si>
  <si>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</si>
  <si>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</si>
  <si>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</si>
  <si>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</si>
  <si>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</si>
  <si>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</si>
  <si>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</si>
  <si>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</si>
  <si>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</si>
  <si>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</si>
  <si>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</si>
  <si>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</si>
  <si>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</si>
  <si>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</si>
  <si>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</si>
  <si>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</si>
  <si>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</si>
  <si>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</si>
  <si>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</si>
  <si>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</si>
  <si>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</si>
  <si>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</si>
  <si>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</si>
  <si>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</si>
  <si>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</si>
  <si>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</si>
  <si>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</si>
  <si>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</si>
  <si>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</si>
  <si>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</si>
  <si>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</si>
  <si>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</si>
  <si>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</si>
  <si>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</si>
  <si>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</si>
  <si>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</si>
  <si>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</si>
  <si>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</si>
  <si>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</si>
  <si>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</si>
  <si>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</si>
  <si>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</si>
  <si>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</si>
  <si>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</si>
  <si>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</si>
  <si>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</si>
  <si>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</si>
  <si>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</si>
  <si>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</si>
  <si>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</si>
  <si>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</si>
  <si>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</si>
  <si>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</si>
  <si>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</si>
  <si>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</si>
  <si>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</si>
  <si>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</si>
  <si>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</si>
  <si>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</si>
  <si>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</si>
  <si>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</si>
  <si>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</si>
  <si>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</si>
  <si>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</si>
  <si>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</si>
  <si>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</si>
  <si>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</si>
  <si>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</si>
  <si>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</si>
  <si>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</si>
  <si>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</si>
  <si>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</si>
  <si>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</si>
  <si>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</si>
  <si>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</si>
  <si>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</si>
  <si>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</si>
  <si>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</si>
  <si>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</si>
  <si>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</si>
  <si>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</si>
  <si>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</si>
  <si>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</si>
  <si>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</si>
  <si>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</si>
  <si>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</si>
  <si>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</si>
  <si>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</si>
  <si>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</si>
  <si>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</si>
  <si>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</si>
  <si>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</si>
  <si>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</si>
  <si>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</si>
  <si>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</si>
  <si>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</si>
  <si>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</si>
  <si>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</si>
  <si>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</si>
  <si>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</si>
  <si>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</si>
  <si>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</si>
  <si>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</si>
  <si>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</si>
  <si>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</si>
  <si>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</si>
  <si>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</si>
  <si>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</si>
  <si>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</si>
  <si>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</si>
  <si>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</si>
  <si>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</si>
  <si>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</si>
  <si>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</si>
  <si>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</si>
  <si>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</si>
  <si>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</si>
  <si>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</si>
  <si>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</si>
  <si>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</si>
  <si>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</si>
  <si>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</si>
  <si>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</si>
  <si>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</si>
  <si>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</si>
  <si>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</si>
  <si>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</si>
  <si>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</si>
  <si>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</si>
  <si>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</si>
  <si>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</si>
  <si>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</si>
  <si>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</si>
  <si>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</si>
  <si>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</si>
  <si>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</si>
  <si>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</si>
  <si>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</si>
  <si>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</si>
  <si>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</si>
  <si>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</si>
  <si>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</si>
  <si>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</si>
  <si>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</si>
  <si>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</si>
  <si>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</si>
  <si>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</si>
  <si>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</si>
  <si>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</si>
  <si>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</si>
  <si>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</si>
  <si>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</si>
  <si>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</si>
  <si>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</si>
  <si>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</si>
  <si>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</si>
  <si>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</si>
  <si>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</si>
  <si>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</si>
  <si>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</si>
  <si>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</si>
  <si>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</si>
  <si>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</si>
  <si>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</si>
  <si>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</si>
  <si>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</si>
  <si>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</si>
  <si>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</si>
  <si>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</si>
  <si>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</si>
  <si>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</si>
  <si>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</si>
  <si>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</si>
  <si>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</si>
  <si>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</si>
  <si>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</si>
  <si>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</si>
  <si>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</si>
  <si>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</si>
  <si>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</si>
  <si>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</si>
  <si>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</si>
  <si>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</si>
  <si>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</si>
  <si>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</si>
  <si>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</si>
  <si>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</si>
  <si>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</si>
  <si>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</si>
  <si>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</si>
  <si>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</si>
  <si>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</si>
  <si>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</si>
  <si>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</si>
  <si>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</si>
  <si>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</si>
  <si>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</si>
  <si>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</si>
  <si>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</si>
  <si>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</si>
  <si>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</si>
  <si>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</si>
  <si>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</si>
  <si>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</si>
  <si>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</si>
  <si>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</si>
  <si>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</si>
  <si>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</si>
  <si>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</si>
  <si>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</si>
  <si>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</si>
  <si>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</si>
  <si>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</si>
  <si>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</si>
  <si>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</si>
  <si>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</si>
  <si>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</si>
  <si>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</si>
  <si>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</si>
  <si>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</si>
  <si>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</si>
  <si>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</si>
  <si>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</si>
  <si>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</si>
  <si>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</si>
  <si>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</si>
  <si>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</si>
  <si>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</si>
  <si>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</si>
  <si>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</si>
  <si>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</si>
  <si>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</si>
  <si>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</si>
  <si>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</si>
  <si>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</si>
  <si>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</si>
  <si>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</si>
  <si>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</si>
  <si>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</si>
  <si>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</si>
  <si>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</si>
  <si>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</si>
  <si>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</si>
  <si>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</si>
  <si>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</si>
  <si>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</si>
  <si>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</si>
  <si>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</si>
  <si>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</si>
  <si>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</si>
  <si>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</si>
  <si>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</si>
  <si>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</si>
  <si>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</si>
  <si>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</si>
  <si>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</si>
  <si>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</si>
  <si>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</si>
  <si>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</si>
  <si>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</si>
  <si>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</si>
  <si>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</si>
  <si>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</si>
  <si>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</si>
  <si>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</si>
  <si>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MANUEL DOBLADO, GTO.</t>
  </si>
  <si>
    <t>Correspondiente del 1 de Enero al AL 31 DE MARZO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</si>
  <si>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</si>
  <si>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</si>
  <si>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</si>
  <si>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</si>
  <si>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</si>
  <si>
    <t>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</si>
</sst>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Calibri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8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vertical="center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Alignment="1">
      <alignment horizontal="right" vertical="center"/>
    </xf>
    <xf numFmtId="0" fontId="18" fillId="7" borderId="0" xfId="8" applyFont="1" applyFill="1" applyAlignment="1">
      <alignment wrapText="1"/>
    </xf>
    <xf numFmtId="0" fontId="2" fillId="0" borderId="0" xfId="8" applyFont="1" applyFill="1"/>
    <xf numFmtId="0" fontId="3" fillId="0" borderId="0" xfId="8" applyFont="1" applyFill="1"/>
    <xf numFmtId="0" fontId="2" fillId="0" borderId="0" xfId="8" applyFont="1" applyFill="1" applyAlignment="1">
      <alignment horizontal="center" vertical="center"/>
    </xf>
    <xf numFmtId="0" fontId="2" fillId="0" borderId="0" xfId="8" applyFont="1" applyFill="1" applyAlignment="1">
      <alignment wrapText="1"/>
    </xf>
    <xf numFmtId="0" fontId="2" fillId="0" borderId="0" xfId="9" applyFont="1" applyFill="1" applyAlignment="1">
      <alignment horizontal="center" vertical="center"/>
    </xf>
    <xf numFmtId="0" fontId="2" fillId="0" borderId="0" xfId="9" applyFont="1" applyFill="1"/>
    <xf numFmtId="0" fontId="3" fillId="0" borderId="0" xfId="9" applyFont="1" applyFill="1"/>
    <xf numFmtId="0" fontId="3" fillId="0" borderId="0" xfId="9" applyFont="1" applyFill="1" applyAlignment="1">
      <alignment horizontal="center"/>
    </xf>
    <xf numFmtId="4" fontId="3" fillId="0" borderId="0" xfId="9" applyNumberFormat="1" applyFont="1" applyFill="1"/>
    <xf numFmtId="0" fontId="3" fillId="0" borderId="12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0" borderId="0" xfId="9" applyFont="1" applyBorder="1"/>
    <xf numFmtId="0" fontId="22" fillId="0" borderId="0" xfId="9" applyFont="1" applyFill="1"/>
    <xf numFmtId="0" fontId="2" fillId="0" borderId="0" xfId="9" applyFont="1" applyFill="1" applyAlignment="1">
      <alignment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12" xfId="3" applyFont="1" applyFill="1" applyBorder="1" applyAlignment="1" applyProtection="1">
      <alignment horizontal="left" vertic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7"/>
  <sheetViews>
    <sheetView view="pageBreakPreview" zoomScaleNormal="100" zoomScaleSheetLayoutView="100" workbookViewId="0">
      <pane ySplit="4" topLeftCell="A29" activePane="bottomLeft" state="frozen"/>
      <selection activeCell="A14" sqref="A14:B14"/>
      <selection pane="bottomLeft" activeCell="D47" sqref="D47"/>
    </sheetView>
  </sheetViews>
  <sheetFormatPr baseColWidth="10" defaultColWidth="12.85546875" defaultRowHeight="11.25" x14ac:dyDescent="0.2"/>
  <cols>
    <col min="1" max="1" width="26.28515625" style="37" customWidth="1"/>
    <col min="2" max="2" width="64" style="37" customWidth="1"/>
    <col min="3" max="3" width="8" style="37" customWidth="1"/>
    <col min="4" max="16384" width="12.85546875" style="37"/>
  </cols>
  <sheetData>
    <row r="1" spans="1:5" ht="18.95" customHeight="1" x14ac:dyDescent="0.2">
      <c r="A1" s="169" t="s">
        <v>628</v>
      </c>
      <c r="B1" s="169"/>
      <c r="C1" s="73"/>
      <c r="D1" s="70" t="s">
        <v>288</v>
      </c>
      <c r="E1" s="71">
        <v>2018</v>
      </c>
    </row>
    <row r="2" spans="1:5" ht="18.95" customHeight="1" x14ac:dyDescent="0.2">
      <c r="A2" s="170" t="s">
        <v>627</v>
      </c>
      <c r="B2" s="170"/>
      <c r="C2" s="93"/>
      <c r="D2" s="70" t="s">
        <v>290</v>
      </c>
      <c r="E2" s="73" t="s">
        <v>291</v>
      </c>
    </row>
    <row r="3" spans="1:5" ht="18.95" customHeight="1" x14ac:dyDescent="0.2">
      <c r="A3" s="171" t="s">
        <v>629</v>
      </c>
      <c r="B3" s="17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6" x14ac:dyDescent="0.2">
      <c r="A33" s="146" t="s">
        <v>90</v>
      </c>
      <c r="B33" s="147" t="s">
        <v>85</v>
      </c>
    </row>
    <row r="34" spans="1:6" x14ac:dyDescent="0.2">
      <c r="A34" s="146" t="s">
        <v>91</v>
      </c>
      <c r="B34" s="147" t="s">
        <v>86</v>
      </c>
    </row>
    <row r="35" spans="1:6" x14ac:dyDescent="0.2">
      <c r="A35" s="40"/>
      <c r="B35" s="43"/>
    </row>
    <row r="36" spans="1:6" x14ac:dyDescent="0.2">
      <c r="A36" s="40"/>
      <c r="B36" s="41" t="s">
        <v>88</v>
      </c>
    </row>
    <row r="37" spans="1:6" x14ac:dyDescent="0.2">
      <c r="A37" s="40" t="s">
        <v>89</v>
      </c>
      <c r="B37" s="147" t="s">
        <v>36</v>
      </c>
    </row>
    <row r="38" spans="1:6" x14ac:dyDescent="0.2">
      <c r="A38" s="40"/>
      <c r="B38" s="147" t="s">
        <v>37</v>
      </c>
    </row>
    <row r="39" spans="1:6" ht="12" thickBot="1" x14ac:dyDescent="0.25">
      <c r="A39" s="44"/>
      <c r="B39" s="45"/>
    </row>
    <row r="40" spans="1:6" x14ac:dyDescent="0.2">
      <c r="A40" s="172" t="s">
        <v>630</v>
      </c>
      <c r="B40" s="172"/>
      <c r="C40" s="172"/>
      <c r="D40" s="172"/>
      <c r="E40" s="172"/>
      <c r="F40" s="172"/>
    </row>
    <row r="41" spans="1:6" x14ac:dyDescent="0.2">
      <c r="A41" s="148"/>
      <c r="B41" s="149"/>
      <c r="C41" s="150"/>
      <c r="D41" s="150"/>
      <c r="E41" s="150"/>
      <c r="F41" s="150"/>
    </row>
    <row r="42" spans="1:6" x14ac:dyDescent="0.2">
      <c r="A42" s="148"/>
      <c r="B42" s="149"/>
      <c r="C42" s="150"/>
      <c r="D42" s="150"/>
      <c r="E42" s="150"/>
      <c r="F42" s="150"/>
    </row>
    <row r="43" spans="1:6" x14ac:dyDescent="0.2">
      <c r="A43" s="148"/>
      <c r="B43" s="149"/>
      <c r="C43" s="150"/>
      <c r="D43" s="150"/>
      <c r="E43" s="150"/>
      <c r="F43" s="150"/>
    </row>
    <row r="44" spans="1:6" x14ac:dyDescent="0.2">
      <c r="A44" s="148"/>
      <c r="B44" s="149"/>
      <c r="C44" s="150"/>
      <c r="D44" s="150"/>
      <c r="E44" s="150"/>
      <c r="F44" s="150"/>
    </row>
    <row r="45" spans="1:6" x14ac:dyDescent="0.2">
      <c r="A45" s="148"/>
      <c r="B45" s="149"/>
      <c r="C45" s="150"/>
      <c r="D45" s="150"/>
      <c r="E45" s="150"/>
      <c r="F45" s="150"/>
    </row>
    <row r="46" spans="1:6" ht="12.75" x14ac:dyDescent="0.2">
      <c r="A46" s="151" t="s">
        <v>631</v>
      </c>
      <c r="B46" s="153" t="s">
        <v>632</v>
      </c>
      <c r="C46" s="152"/>
      <c r="D46" s="149"/>
      <c r="F46" s="150"/>
    </row>
    <row r="47" spans="1:6" ht="12.75" x14ac:dyDescent="0.2">
      <c r="A47" s="151" t="s">
        <v>633</v>
      </c>
      <c r="B47" s="153" t="s">
        <v>634</v>
      </c>
      <c r="C47" s="152"/>
      <c r="D47" s="149"/>
      <c r="F47" s="150"/>
    </row>
  </sheetData>
  <sheetProtection formatCells="0" formatColumns="0" formatRows="0" autoFilter="0" pivotTables="0"/>
  <mergeCells count="4">
    <mergeCell ref="A1:B1"/>
    <mergeCell ref="A2:B2"/>
    <mergeCell ref="A3:B3"/>
    <mergeCell ref="A40:F40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view="pageBreakPreview" zoomScale="60" zoomScaleNormal="100" workbookViewId="0">
      <selection activeCell="F31" sqref="F31"/>
    </sheetView>
  </sheetViews>
  <sheetFormatPr baseColWidth="10" defaultRowHeight="11.25" x14ac:dyDescent="0.2"/>
  <cols>
    <col min="1" max="1" width="1.7109375" style="96" customWidth="1"/>
    <col min="2" max="2" width="62.28515625" style="96" customWidth="1"/>
    <col min="3" max="3" width="24.7109375" style="96" customWidth="1"/>
    <col min="4" max="4" width="17.7109375" style="96" customWidth="1"/>
    <col min="5" max="16384" width="11.42578125" style="96"/>
  </cols>
  <sheetData>
    <row r="1" spans="1:4" s="94" customFormat="1" ht="18.95" customHeight="1" x14ac:dyDescent="0.25">
      <c r="A1" s="176" t="s">
        <v>628</v>
      </c>
      <c r="B1" s="176"/>
      <c r="C1" s="176"/>
      <c r="D1" s="176"/>
    </row>
    <row r="2" spans="1:4" s="94" customFormat="1" ht="18.95" customHeight="1" x14ac:dyDescent="0.25">
      <c r="A2" s="176" t="s">
        <v>624</v>
      </c>
      <c r="B2" s="176"/>
      <c r="C2" s="176"/>
      <c r="D2" s="176"/>
    </row>
    <row r="3" spans="1:4" s="94" customFormat="1" ht="18.95" customHeight="1" x14ac:dyDescent="0.25">
      <c r="A3" s="176" t="s">
        <v>629</v>
      </c>
      <c r="B3" s="176"/>
      <c r="C3" s="176"/>
      <c r="D3" s="176"/>
    </row>
    <row r="4" spans="1:4" s="97" customFormat="1" ht="18.95" customHeight="1" x14ac:dyDescent="0.2">
      <c r="A4" s="177" t="s">
        <v>620</v>
      </c>
      <c r="B4" s="177"/>
      <c r="C4" s="177"/>
      <c r="D4" s="177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7619176.2800000003</v>
      </c>
      <c r="D16" s="113"/>
    </row>
    <row r="17" spans="1:7" x14ac:dyDescent="0.2">
      <c r="A17" s="110"/>
      <c r="B17" s="111" t="s">
        <v>137</v>
      </c>
      <c r="C17" s="112">
        <v>0</v>
      </c>
      <c r="D17" s="114"/>
    </row>
    <row r="18" spans="1:7" x14ac:dyDescent="0.2">
      <c r="A18" s="110"/>
      <c r="B18" s="111" t="s">
        <v>136</v>
      </c>
      <c r="C18" s="112">
        <v>0</v>
      </c>
      <c r="D18" s="114"/>
    </row>
    <row r="19" spans="1:7" x14ac:dyDescent="0.2">
      <c r="A19" s="115" t="s">
        <v>135</v>
      </c>
      <c r="B19" s="119"/>
      <c r="C19" s="120">
        <v>0</v>
      </c>
      <c r="D19" s="114"/>
    </row>
    <row r="20" spans="1:7" x14ac:dyDescent="0.2">
      <c r="B20" s="121"/>
      <c r="C20" s="122"/>
      <c r="D20" s="118"/>
    </row>
    <row r="21" spans="1:7" x14ac:dyDescent="0.2">
      <c r="A21" s="100" t="s">
        <v>134</v>
      </c>
      <c r="B21" s="100"/>
      <c r="C21" s="123"/>
      <c r="D21" s="102">
        <f>+D6+D8-D15</f>
        <v>0</v>
      </c>
    </row>
    <row r="23" spans="1:7" x14ac:dyDescent="0.2">
      <c r="A23" s="164" t="s">
        <v>630</v>
      </c>
      <c r="C23" s="165"/>
      <c r="D23" s="165"/>
      <c r="E23" s="165"/>
      <c r="F23" s="165"/>
      <c r="G23" s="165"/>
    </row>
    <row r="24" spans="1:7" x14ac:dyDescent="0.2">
      <c r="B24" s="148"/>
      <c r="C24" s="149"/>
      <c r="D24" s="150"/>
      <c r="E24" s="150"/>
      <c r="F24" s="150"/>
      <c r="G24" s="150"/>
    </row>
    <row r="25" spans="1:7" x14ac:dyDescent="0.2">
      <c r="B25" s="148"/>
      <c r="C25" s="149"/>
      <c r="D25" s="150"/>
      <c r="E25" s="150"/>
      <c r="F25" s="150"/>
      <c r="G25" s="150"/>
    </row>
    <row r="26" spans="1:7" x14ac:dyDescent="0.2">
      <c r="B26" s="148"/>
      <c r="C26" s="149"/>
      <c r="D26" s="150"/>
      <c r="E26" s="150"/>
      <c r="F26" s="150"/>
      <c r="G26" s="150"/>
    </row>
    <row r="27" spans="1:7" x14ac:dyDescent="0.2">
      <c r="B27" s="148"/>
      <c r="C27" s="149"/>
      <c r="D27" s="150"/>
      <c r="E27" s="150"/>
      <c r="F27" s="150"/>
      <c r="G27" s="150"/>
    </row>
    <row r="28" spans="1:7" x14ac:dyDescent="0.2">
      <c r="B28" s="148"/>
      <c r="C28" s="149"/>
      <c r="D28" s="150"/>
      <c r="E28" s="150"/>
      <c r="F28" s="150"/>
      <c r="G28" s="150"/>
    </row>
    <row r="29" spans="1:7" ht="12.75" x14ac:dyDescent="0.2">
      <c r="B29" s="151" t="s">
        <v>631</v>
      </c>
      <c r="C29" s="153" t="s">
        <v>632</v>
      </c>
      <c r="D29" s="152"/>
      <c r="E29" s="149"/>
      <c r="F29" s="37"/>
      <c r="G29" s="150"/>
    </row>
    <row r="30" spans="1:7" ht="12.75" x14ac:dyDescent="0.2">
      <c r="B30" s="151" t="s">
        <v>633</v>
      </c>
      <c r="C30" s="153" t="s">
        <v>634</v>
      </c>
      <c r="D30" s="152"/>
      <c r="E30" s="149"/>
      <c r="F30" s="37"/>
      <c r="G30" s="150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view="pageBreakPreview" zoomScale="60" zoomScaleNormal="100" workbookViewId="0">
      <selection activeCell="G42" sqref="G42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78" t="s">
        <v>628</v>
      </c>
      <c r="B1" s="178"/>
      <c r="C1" s="178"/>
      <c r="D1" s="178"/>
    </row>
    <row r="2" spans="1:4" s="124" customFormat="1" ht="18.95" customHeight="1" x14ac:dyDescent="0.25">
      <c r="A2" s="178" t="s">
        <v>625</v>
      </c>
      <c r="B2" s="178"/>
      <c r="C2" s="178"/>
      <c r="D2" s="178"/>
    </row>
    <row r="3" spans="1:4" s="124" customFormat="1" ht="18.95" customHeight="1" x14ac:dyDescent="0.25">
      <c r="A3" s="178" t="s">
        <v>629</v>
      </c>
      <c r="B3" s="178"/>
      <c r="C3" s="178"/>
      <c r="D3" s="178"/>
    </row>
    <row r="4" spans="1:4" s="125" customFormat="1" x14ac:dyDescent="0.2">
      <c r="A4" s="179"/>
      <c r="B4" s="179"/>
      <c r="C4" s="179"/>
      <c r="D4" s="179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16971896.289999999</v>
      </c>
    </row>
    <row r="8" spans="1:4" x14ac:dyDescent="0.2">
      <c r="A8" s="110"/>
      <c r="B8" s="135" t="s">
        <v>166</v>
      </c>
      <c r="C8" s="112">
        <v>219728.6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196737.79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642599.22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13812830.68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2100000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19350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7" x14ac:dyDescent="0.2">
      <c r="A33" s="110"/>
      <c r="B33" s="138" t="s">
        <v>148</v>
      </c>
      <c r="C33" s="120">
        <v>0</v>
      </c>
      <c r="D33" s="137"/>
    </row>
    <row r="34" spans="1:7" x14ac:dyDescent="0.2">
      <c r="A34" s="130"/>
      <c r="B34" s="139"/>
      <c r="C34" s="140"/>
      <c r="D34" s="141"/>
    </row>
    <row r="35" spans="1:7" x14ac:dyDescent="0.2">
      <c r="A35" s="127" t="s">
        <v>147</v>
      </c>
      <c r="B35" s="127"/>
      <c r="C35" s="128"/>
      <c r="D35" s="129">
        <f>+D5-D7+D26</f>
        <v>-16971896.289999999</v>
      </c>
    </row>
    <row r="37" spans="1:7" ht="11.25" customHeight="1" x14ac:dyDescent="0.2">
      <c r="A37" s="164" t="s">
        <v>630</v>
      </c>
      <c r="C37" s="165"/>
      <c r="D37" s="165"/>
      <c r="E37" s="165"/>
      <c r="F37" s="165"/>
      <c r="G37" s="165"/>
    </row>
    <row r="38" spans="1:7" x14ac:dyDescent="0.2">
      <c r="B38" s="148"/>
      <c r="C38" s="149"/>
      <c r="D38" s="150"/>
      <c r="E38" s="150"/>
      <c r="F38" s="150"/>
      <c r="G38" s="150"/>
    </row>
    <row r="39" spans="1:7" x14ac:dyDescent="0.2">
      <c r="B39" s="148"/>
      <c r="C39" s="149"/>
      <c r="D39" s="150"/>
      <c r="E39" s="150"/>
      <c r="F39" s="150"/>
      <c r="G39" s="150"/>
    </row>
    <row r="40" spans="1:7" x14ac:dyDescent="0.2">
      <c r="B40" s="148"/>
      <c r="C40" s="149"/>
      <c r="D40" s="150"/>
      <c r="E40" s="150"/>
      <c r="F40" s="150"/>
      <c r="G40" s="150"/>
    </row>
    <row r="41" spans="1:7" x14ac:dyDescent="0.2">
      <c r="B41" s="148"/>
      <c r="C41" s="149"/>
      <c r="D41" s="150"/>
      <c r="E41" s="150"/>
      <c r="F41" s="150"/>
      <c r="G41" s="150"/>
    </row>
    <row r="42" spans="1:7" x14ac:dyDescent="0.2">
      <c r="B42" s="148"/>
      <c r="C42" s="149"/>
      <c r="D42" s="150"/>
      <c r="E42" s="150"/>
      <c r="F42" s="150"/>
      <c r="G42" s="150"/>
    </row>
    <row r="43" spans="1:7" ht="12.75" x14ac:dyDescent="0.2">
      <c r="B43" s="151" t="s">
        <v>631</v>
      </c>
      <c r="C43" s="153" t="s">
        <v>632</v>
      </c>
      <c r="D43" s="152"/>
      <c r="E43" s="149"/>
      <c r="F43" s="37"/>
      <c r="G43" s="150"/>
    </row>
    <row r="44" spans="1:7" ht="12.75" x14ac:dyDescent="0.2">
      <c r="B44" s="151" t="s">
        <v>633</v>
      </c>
      <c r="C44" s="153" t="s">
        <v>634</v>
      </c>
      <c r="D44" s="152"/>
      <c r="E44" s="149"/>
      <c r="F44" s="37"/>
      <c r="G44" s="150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1" orientation="portrait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C1" zoomScaleNormal="100" workbookViewId="0">
      <selection activeCell="J24" sqref="J24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75" t="s">
        <v>628</v>
      </c>
      <c r="B1" s="180"/>
      <c r="C1" s="180"/>
      <c r="D1" s="180"/>
      <c r="E1" s="180"/>
      <c r="F1" s="180"/>
      <c r="G1" s="84" t="s">
        <v>288</v>
      </c>
      <c r="H1" s="85">
        <f>'Notas a los Edos Financieros'!E1</f>
        <v>2018</v>
      </c>
    </row>
    <row r="2" spans="1:10" ht="18.95" customHeight="1" x14ac:dyDescent="0.2">
      <c r="A2" s="175" t="s">
        <v>626</v>
      </c>
      <c r="B2" s="180"/>
      <c r="C2" s="180"/>
      <c r="D2" s="180"/>
      <c r="E2" s="180"/>
      <c r="F2" s="180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81" t="s">
        <v>629</v>
      </c>
      <c r="B3" s="182"/>
      <c r="C3" s="182"/>
      <c r="D3" s="182"/>
      <c r="E3" s="182"/>
      <c r="F3" s="182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  <row r="50" spans="1:6" x14ac:dyDescent="0.2">
      <c r="A50" s="172" t="s">
        <v>630</v>
      </c>
      <c r="B50" s="172"/>
      <c r="C50" s="172"/>
      <c r="D50" s="172"/>
      <c r="E50" s="172"/>
      <c r="F50" s="172"/>
    </row>
    <row r="51" spans="1:6" x14ac:dyDescent="0.2">
      <c r="A51" s="148"/>
      <c r="B51" s="149"/>
      <c r="C51" s="150"/>
      <c r="D51" s="150"/>
      <c r="E51" s="150"/>
      <c r="F51" s="150"/>
    </row>
    <row r="52" spans="1:6" x14ac:dyDescent="0.2">
      <c r="A52" s="148"/>
      <c r="B52" s="149"/>
      <c r="C52" s="150"/>
      <c r="D52" s="150"/>
      <c r="E52" s="150"/>
      <c r="F52" s="150"/>
    </row>
    <row r="53" spans="1:6" x14ac:dyDescent="0.2">
      <c r="A53" s="148"/>
      <c r="B53" s="149"/>
      <c r="C53" s="150"/>
      <c r="D53" s="150"/>
      <c r="E53" s="150"/>
      <c r="F53" s="150"/>
    </row>
    <row r="54" spans="1:6" x14ac:dyDescent="0.2">
      <c r="A54" s="148"/>
      <c r="B54" s="149"/>
      <c r="C54" s="150"/>
      <c r="D54" s="150"/>
      <c r="E54" s="150"/>
      <c r="F54" s="150"/>
    </row>
    <row r="55" spans="1:6" x14ac:dyDescent="0.2">
      <c r="A55" s="148"/>
      <c r="B55" s="149"/>
      <c r="C55" s="150"/>
      <c r="D55" s="150"/>
      <c r="E55" s="150"/>
      <c r="F55" s="150"/>
    </row>
    <row r="56" spans="1:6" ht="12.75" x14ac:dyDescent="0.2">
      <c r="A56" s="151" t="s">
        <v>631</v>
      </c>
      <c r="C56" s="152"/>
      <c r="D56" s="149"/>
      <c r="E56" s="153" t="s">
        <v>632</v>
      </c>
      <c r="F56" s="150"/>
    </row>
    <row r="57" spans="1:6" ht="12.75" x14ac:dyDescent="0.2">
      <c r="A57" s="151" t="s">
        <v>633</v>
      </c>
      <c r="C57" s="152"/>
      <c r="D57" s="149"/>
      <c r="E57" s="153" t="s">
        <v>634</v>
      </c>
      <c r="F57" s="15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0:F5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3" t="s">
        <v>40</v>
      </c>
      <c r="B5" s="183"/>
      <c r="C5" s="183"/>
      <c r="D5" s="183"/>
      <c r="E5" s="183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4" t="s">
        <v>44</v>
      </c>
      <c r="C10" s="184"/>
      <c r="D10" s="184"/>
      <c r="E10" s="184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4" t="s">
        <v>48</v>
      </c>
      <c r="C12" s="184"/>
      <c r="D12" s="184"/>
      <c r="E12" s="184"/>
    </row>
    <row r="13" spans="1:8" s="11" customFormat="1" ht="26.1" customHeight="1" x14ac:dyDescent="0.2">
      <c r="A13" s="29" t="s">
        <v>49</v>
      </c>
      <c r="B13" s="184" t="s">
        <v>50</v>
      </c>
      <c r="C13" s="184"/>
      <c r="D13" s="184"/>
      <c r="E13" s="184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5" t="s">
        <v>56</v>
      </c>
      <c r="C22" s="185"/>
      <c r="D22" s="185"/>
      <c r="E22" s="185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view="pageBreakPreview" topLeftCell="A20" zoomScale="60" zoomScaleNormal="100" workbookViewId="0">
      <selection activeCell="A130" sqref="A130:XFD130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1.7109375" style="76" bestFit="1" customWidth="1"/>
    <col min="4" max="4" width="12.5703125" style="76" customWidth="1"/>
    <col min="5" max="5" width="14" style="76" bestFit="1" customWidth="1"/>
    <col min="6" max="6" width="13.28515625" style="76" bestFit="1" customWidth="1"/>
    <col min="7" max="7" width="13.5703125" style="76" customWidth="1"/>
    <col min="8" max="8" width="12.5703125" style="76" customWidth="1"/>
    <col min="9" max="9" width="11.85546875" style="76" bestFit="1" customWidth="1"/>
    <col min="10" max="10" width="11.7109375" style="76" customWidth="1"/>
    <col min="11" max="16384" width="9.140625" style="76"/>
  </cols>
  <sheetData>
    <row r="1" spans="1:8" s="72" customFormat="1" ht="18.95" customHeight="1" x14ac:dyDescent="0.25">
      <c r="A1" s="173" t="s">
        <v>628</v>
      </c>
      <c r="B1" s="174"/>
      <c r="C1" s="174"/>
      <c r="D1" s="174"/>
      <c r="E1" s="174"/>
      <c r="F1" s="174"/>
      <c r="G1" s="70" t="s">
        <v>288</v>
      </c>
      <c r="H1" s="81">
        <v>2018</v>
      </c>
    </row>
    <row r="2" spans="1:8" s="72" customFormat="1" ht="18.95" customHeight="1" x14ac:dyDescent="0.25">
      <c r="A2" s="173" t="s">
        <v>289</v>
      </c>
      <c r="B2" s="174"/>
      <c r="C2" s="174"/>
      <c r="D2" s="174"/>
      <c r="E2" s="174"/>
      <c r="F2" s="174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73" t="s">
        <v>629</v>
      </c>
      <c r="B3" s="174"/>
      <c r="C3" s="174"/>
      <c r="D3" s="174"/>
      <c r="E3" s="174"/>
      <c r="F3" s="174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33892902.869999997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2" spans="1:8" x14ac:dyDescent="0.2">
      <c r="A12" s="78"/>
      <c r="C12" s="80"/>
    </row>
    <row r="14" spans="1:8" x14ac:dyDescent="0.2">
      <c r="A14" s="75" t="s">
        <v>243</v>
      </c>
      <c r="B14" s="75"/>
      <c r="C14" s="75"/>
      <c r="D14" s="75"/>
      <c r="E14" s="75"/>
      <c r="F14" s="75"/>
      <c r="G14" s="75"/>
      <c r="H14" s="75"/>
    </row>
    <row r="15" spans="1:8" ht="22.5" x14ac:dyDescent="0.2">
      <c r="A15" s="77" t="s">
        <v>233</v>
      </c>
      <c r="B15" s="77" t="s">
        <v>229</v>
      </c>
      <c r="C15" s="77" t="s">
        <v>230</v>
      </c>
      <c r="D15" s="77">
        <v>2017</v>
      </c>
      <c r="E15" s="77">
        <f>D15-1</f>
        <v>2016</v>
      </c>
      <c r="F15" s="77">
        <f>E15-1</f>
        <v>2015</v>
      </c>
      <c r="G15" s="77">
        <f>F15-1</f>
        <v>2014</v>
      </c>
      <c r="H15" s="154" t="s">
        <v>277</v>
      </c>
    </row>
    <row r="16" spans="1:8" x14ac:dyDescent="0.2">
      <c r="A16" s="78">
        <v>1122</v>
      </c>
      <c r="B16" s="76" t="s">
        <v>298</v>
      </c>
      <c r="C16" s="80">
        <v>730060.09</v>
      </c>
      <c r="D16" s="80">
        <v>728920.07</v>
      </c>
      <c r="E16" s="80">
        <v>729748.2</v>
      </c>
      <c r="F16" s="80">
        <v>0</v>
      </c>
      <c r="G16" s="80">
        <v>0</v>
      </c>
    </row>
    <row r="17" spans="1:8" x14ac:dyDescent="0.2">
      <c r="A17" s="78">
        <v>1124</v>
      </c>
      <c r="B17" s="76" t="s">
        <v>299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9" spans="1:8" x14ac:dyDescent="0.2">
      <c r="A19" s="75" t="s">
        <v>244</v>
      </c>
      <c r="B19" s="75"/>
      <c r="C19" s="75"/>
      <c r="D19" s="75"/>
      <c r="E19" s="75"/>
      <c r="F19" s="75"/>
      <c r="G19" s="75"/>
      <c r="H19" s="75"/>
    </row>
    <row r="20" spans="1:8" x14ac:dyDescent="0.2">
      <c r="A20" s="77" t="s">
        <v>233</v>
      </c>
      <c r="B20" s="77" t="s">
        <v>229</v>
      </c>
      <c r="C20" s="77" t="s">
        <v>230</v>
      </c>
      <c r="D20" s="77" t="s">
        <v>300</v>
      </c>
      <c r="E20" s="77" t="s">
        <v>301</v>
      </c>
      <c r="F20" s="77" t="s">
        <v>302</v>
      </c>
      <c r="G20" s="77" t="s">
        <v>303</v>
      </c>
      <c r="H20" s="77" t="s">
        <v>304</v>
      </c>
    </row>
    <row r="21" spans="1:8" x14ac:dyDescent="0.2">
      <c r="A21" s="78">
        <v>1123</v>
      </c>
      <c r="B21" s="76" t="s">
        <v>305</v>
      </c>
      <c r="C21" s="80">
        <v>3602519.93</v>
      </c>
      <c r="D21" s="80">
        <v>3602519.93</v>
      </c>
      <c r="E21" s="80">
        <v>0</v>
      </c>
      <c r="F21" s="80">
        <v>0</v>
      </c>
      <c r="G21" s="80">
        <v>0</v>
      </c>
    </row>
    <row r="22" spans="1:8" x14ac:dyDescent="0.2">
      <c r="A22" s="78">
        <v>1125</v>
      </c>
      <c r="B22" s="76" t="s">
        <v>306</v>
      </c>
      <c r="C22" s="80">
        <v>111460</v>
      </c>
      <c r="D22" s="80">
        <v>111460</v>
      </c>
      <c r="E22" s="80">
        <v>0</v>
      </c>
      <c r="F22" s="80">
        <v>0</v>
      </c>
      <c r="G22" s="80">
        <v>0</v>
      </c>
    </row>
    <row r="23" spans="1:8" x14ac:dyDescent="0.2">
      <c r="A23" s="78">
        <v>1131</v>
      </c>
      <c r="B23" s="76" t="s">
        <v>307</v>
      </c>
      <c r="C23" s="80">
        <v>54041</v>
      </c>
      <c r="D23" s="80">
        <v>54041</v>
      </c>
      <c r="E23" s="80">
        <v>0</v>
      </c>
      <c r="F23" s="80">
        <v>0</v>
      </c>
      <c r="G23" s="80">
        <v>0</v>
      </c>
    </row>
    <row r="24" spans="1:8" x14ac:dyDescent="0.2">
      <c r="A24" s="78">
        <v>1132</v>
      </c>
      <c r="B24" s="76" t="s">
        <v>308</v>
      </c>
      <c r="C24" s="80">
        <v>187688</v>
      </c>
      <c r="D24" s="80">
        <v>187688</v>
      </c>
      <c r="E24" s="80">
        <v>0</v>
      </c>
      <c r="F24" s="80">
        <v>0</v>
      </c>
      <c r="G24" s="80">
        <v>0</v>
      </c>
    </row>
    <row r="25" spans="1:8" x14ac:dyDescent="0.2">
      <c r="A25" s="78">
        <v>1133</v>
      </c>
      <c r="B25" s="76" t="s">
        <v>309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1134</v>
      </c>
      <c r="B26" s="76" t="s">
        <v>310</v>
      </c>
      <c r="C26" s="80">
        <v>3785914.01</v>
      </c>
      <c r="D26" s="80">
        <v>3785914.01</v>
      </c>
      <c r="E26" s="80">
        <v>0</v>
      </c>
      <c r="F26" s="80">
        <v>0</v>
      </c>
      <c r="G26" s="80">
        <v>0</v>
      </c>
    </row>
    <row r="27" spans="1:8" x14ac:dyDescent="0.2">
      <c r="A27" s="78">
        <v>1139</v>
      </c>
      <c r="B27" s="76" t="s">
        <v>311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8" x14ac:dyDescent="0.2">
      <c r="A28" s="78"/>
      <c r="C28" s="80"/>
      <c r="D28" s="80"/>
      <c r="E28" s="80"/>
      <c r="F28" s="80"/>
      <c r="G28" s="80"/>
    </row>
    <row r="30" spans="1:8" x14ac:dyDescent="0.2">
      <c r="A30" s="75" t="s">
        <v>312</v>
      </c>
      <c r="B30" s="75"/>
      <c r="C30" s="75"/>
      <c r="D30" s="75"/>
      <c r="E30" s="75"/>
      <c r="F30" s="75"/>
      <c r="G30" s="75"/>
      <c r="H30" s="75"/>
    </row>
    <row r="31" spans="1:8" ht="33.75" x14ac:dyDescent="0.2">
      <c r="A31" s="77" t="s">
        <v>233</v>
      </c>
      <c r="B31" s="77" t="s">
        <v>229</v>
      </c>
      <c r="C31" s="77" t="s">
        <v>230</v>
      </c>
      <c r="D31" s="154" t="s">
        <v>247</v>
      </c>
      <c r="E31" s="154" t="s">
        <v>246</v>
      </c>
      <c r="F31" s="154" t="s">
        <v>313</v>
      </c>
      <c r="G31" s="154" t="s">
        <v>249</v>
      </c>
      <c r="H31" s="77"/>
    </row>
    <row r="32" spans="1:8" x14ac:dyDescent="0.2">
      <c r="A32" s="78">
        <v>1140</v>
      </c>
      <c r="B32" s="76" t="s">
        <v>314</v>
      </c>
      <c r="C32" s="80">
        <f>SUM(C33:C37)</f>
        <v>0</v>
      </c>
    </row>
    <row r="33" spans="1:8" x14ac:dyDescent="0.2">
      <c r="A33" s="78">
        <v>1141</v>
      </c>
      <c r="B33" s="76" t="s">
        <v>315</v>
      </c>
      <c r="C33" s="80">
        <v>0</v>
      </c>
    </row>
    <row r="34" spans="1:8" x14ac:dyDescent="0.2">
      <c r="A34" s="78">
        <v>1142</v>
      </c>
      <c r="B34" s="76" t="s">
        <v>316</v>
      </c>
      <c r="C34" s="80">
        <v>0</v>
      </c>
    </row>
    <row r="35" spans="1:8" x14ac:dyDescent="0.2">
      <c r="A35" s="78">
        <v>1143</v>
      </c>
      <c r="B35" s="76" t="s">
        <v>317</v>
      </c>
      <c r="C35" s="80">
        <v>0</v>
      </c>
    </row>
    <row r="36" spans="1:8" x14ac:dyDescent="0.2">
      <c r="A36" s="78">
        <v>1144</v>
      </c>
      <c r="B36" s="76" t="s">
        <v>318</v>
      </c>
      <c r="C36" s="80">
        <v>0</v>
      </c>
    </row>
    <row r="37" spans="1:8" x14ac:dyDescent="0.2">
      <c r="A37" s="78">
        <v>1145</v>
      </c>
      <c r="B37" s="76" t="s">
        <v>319</v>
      </c>
      <c r="C37" s="80">
        <v>0</v>
      </c>
    </row>
    <row r="38" spans="1:8" x14ac:dyDescent="0.2">
      <c r="A38" s="78"/>
      <c r="C38" s="80"/>
    </row>
    <row r="39" spans="1:8" x14ac:dyDescent="0.2">
      <c r="A39" s="78"/>
      <c r="C39" s="80"/>
    </row>
    <row r="41" spans="1:8" x14ac:dyDescent="0.2">
      <c r="A41" s="75" t="s">
        <v>320</v>
      </c>
      <c r="B41" s="75"/>
      <c r="C41" s="75"/>
      <c r="D41" s="75"/>
      <c r="E41" s="75"/>
      <c r="F41" s="75"/>
      <c r="G41" s="75"/>
      <c r="H41" s="75"/>
    </row>
    <row r="42" spans="1:8" ht="56.25" x14ac:dyDescent="0.2">
      <c r="A42" s="77" t="s">
        <v>233</v>
      </c>
      <c r="B42" s="77" t="s">
        <v>229</v>
      </c>
      <c r="C42" s="77" t="s">
        <v>230</v>
      </c>
      <c r="D42" s="77" t="s">
        <v>245</v>
      </c>
      <c r="E42" s="154" t="s">
        <v>248</v>
      </c>
      <c r="F42" s="154" t="s">
        <v>321</v>
      </c>
      <c r="G42" s="77"/>
      <c r="H42" s="77"/>
    </row>
    <row r="43" spans="1:8" x14ac:dyDescent="0.2">
      <c r="A43" s="78">
        <v>1150</v>
      </c>
      <c r="B43" s="76" t="s">
        <v>322</v>
      </c>
      <c r="C43" s="80">
        <f>SUM(C45)</f>
        <v>0</v>
      </c>
    </row>
    <row r="44" spans="1:8" x14ac:dyDescent="0.2">
      <c r="A44" s="78"/>
      <c r="C44" s="80"/>
    </row>
    <row r="45" spans="1:8" x14ac:dyDescent="0.2">
      <c r="A45" s="78">
        <v>1151</v>
      </c>
      <c r="B45" s="76" t="s">
        <v>323</v>
      </c>
      <c r="C45" s="80">
        <v>0</v>
      </c>
    </row>
    <row r="46" spans="1:8" x14ac:dyDescent="0.2">
      <c r="A46" s="78"/>
      <c r="C46" s="80"/>
    </row>
    <row r="48" spans="1:8" x14ac:dyDescent="0.2">
      <c r="A48" s="75" t="s">
        <v>250</v>
      </c>
      <c r="B48" s="75"/>
      <c r="C48" s="75"/>
      <c r="D48" s="75"/>
      <c r="E48" s="75"/>
      <c r="F48" s="75"/>
      <c r="G48" s="75"/>
      <c r="H48" s="75"/>
    </row>
    <row r="49" spans="1:9" x14ac:dyDescent="0.2">
      <c r="A49" s="75"/>
      <c r="B49" s="75"/>
      <c r="C49" s="75"/>
      <c r="D49" s="75"/>
      <c r="E49" s="75"/>
      <c r="F49" s="75"/>
      <c r="G49" s="75"/>
      <c r="H49" s="75"/>
    </row>
    <row r="50" spans="1:9" x14ac:dyDescent="0.2">
      <c r="A50" s="77" t="s">
        <v>233</v>
      </c>
      <c r="B50" s="77" t="s">
        <v>229</v>
      </c>
      <c r="C50" s="77" t="s">
        <v>230</v>
      </c>
      <c r="D50" s="77" t="s">
        <v>232</v>
      </c>
      <c r="E50" s="77" t="s">
        <v>304</v>
      </c>
      <c r="F50" s="77"/>
      <c r="G50" s="77"/>
      <c r="H50" s="77"/>
    </row>
    <row r="51" spans="1:9" x14ac:dyDescent="0.2">
      <c r="A51" s="78">
        <v>1213</v>
      </c>
      <c r="B51" s="76" t="s">
        <v>324</v>
      </c>
      <c r="C51" s="80">
        <v>0</v>
      </c>
    </row>
    <row r="52" spans="1:9" x14ac:dyDescent="0.2">
      <c r="A52" s="78"/>
      <c r="C52" s="80"/>
    </row>
    <row r="55" spans="1:9" x14ac:dyDescent="0.2">
      <c r="A55" s="75" t="s">
        <v>251</v>
      </c>
      <c r="B55" s="75"/>
      <c r="C55" s="75"/>
      <c r="D55" s="75"/>
      <c r="E55" s="75"/>
      <c r="F55" s="75"/>
      <c r="G55" s="75"/>
      <c r="H55" s="75"/>
    </row>
    <row r="56" spans="1:9" x14ac:dyDescent="0.2">
      <c r="A56" s="77" t="s">
        <v>233</v>
      </c>
      <c r="B56" s="77" t="s">
        <v>229</v>
      </c>
      <c r="C56" s="77" t="s">
        <v>230</v>
      </c>
      <c r="D56" s="77"/>
      <c r="E56" s="77"/>
      <c r="F56" s="77"/>
      <c r="G56" s="77"/>
      <c r="H56" s="77"/>
    </row>
    <row r="57" spans="1:9" x14ac:dyDescent="0.2">
      <c r="A57" s="78">
        <v>1214</v>
      </c>
      <c r="B57" s="76" t="s">
        <v>325</v>
      </c>
      <c r="C57" s="80">
        <v>0</v>
      </c>
    </row>
    <row r="58" spans="1:9" x14ac:dyDescent="0.2">
      <c r="A58" s="78"/>
      <c r="C58" s="80"/>
    </row>
    <row r="60" spans="1:9" x14ac:dyDescent="0.2">
      <c r="A60" s="75" t="s">
        <v>255</v>
      </c>
      <c r="B60" s="75"/>
      <c r="C60" s="75"/>
      <c r="D60" s="75"/>
      <c r="E60" s="75"/>
      <c r="F60" s="75"/>
      <c r="G60" s="75"/>
      <c r="H60" s="75"/>
      <c r="I60" s="75"/>
    </row>
    <row r="61" spans="1:9" x14ac:dyDescent="0.2">
      <c r="A61" s="77" t="s">
        <v>233</v>
      </c>
      <c r="B61" s="77" t="s">
        <v>229</v>
      </c>
      <c r="C61" s="77" t="s">
        <v>230</v>
      </c>
      <c r="D61" s="77" t="s">
        <v>252</v>
      </c>
      <c r="E61" s="77" t="s">
        <v>253</v>
      </c>
      <c r="F61" s="77" t="s">
        <v>245</v>
      </c>
      <c r="G61" s="77" t="s">
        <v>326</v>
      </c>
      <c r="H61" s="77" t="s">
        <v>254</v>
      </c>
      <c r="I61" s="77" t="s">
        <v>327</v>
      </c>
    </row>
    <row r="62" spans="1:9" x14ac:dyDescent="0.2">
      <c r="A62" s="78">
        <v>1230</v>
      </c>
      <c r="B62" s="76" t="s">
        <v>328</v>
      </c>
      <c r="C62" s="80">
        <f>SUM(C63:C69)</f>
        <v>202396433.60999998</v>
      </c>
      <c r="D62" s="80">
        <f t="shared" ref="D62:E62" si="0">SUM(D63:D69)</f>
        <v>0</v>
      </c>
      <c r="E62" s="80">
        <f t="shared" si="0"/>
        <v>0</v>
      </c>
    </row>
    <row r="63" spans="1:9" x14ac:dyDescent="0.2">
      <c r="A63" s="78">
        <v>1231</v>
      </c>
      <c r="B63" s="76" t="s">
        <v>329</v>
      </c>
      <c r="C63" s="80">
        <v>2532620.21</v>
      </c>
      <c r="D63" s="80">
        <v>0</v>
      </c>
      <c r="E63" s="80">
        <v>0</v>
      </c>
    </row>
    <row r="64" spans="1:9" x14ac:dyDescent="0.2">
      <c r="A64" s="78">
        <v>1232</v>
      </c>
      <c r="B64" s="76" t="s">
        <v>330</v>
      </c>
      <c r="C64" s="80">
        <v>0</v>
      </c>
      <c r="D64" s="80">
        <v>0</v>
      </c>
      <c r="E64" s="80">
        <v>0</v>
      </c>
    </row>
    <row r="65" spans="1:5" x14ac:dyDescent="0.2">
      <c r="A65" s="78">
        <v>1233</v>
      </c>
      <c r="B65" s="76" t="s">
        <v>331</v>
      </c>
      <c r="C65" s="80">
        <v>4760402.74</v>
      </c>
      <c r="D65" s="80">
        <v>0</v>
      </c>
      <c r="E65" s="80">
        <v>0</v>
      </c>
    </row>
    <row r="66" spans="1:5" x14ac:dyDescent="0.2">
      <c r="A66" s="78">
        <v>1234</v>
      </c>
      <c r="B66" s="76" t="s">
        <v>332</v>
      </c>
      <c r="C66" s="80">
        <v>0</v>
      </c>
      <c r="D66" s="80">
        <v>0</v>
      </c>
      <c r="E66" s="80">
        <v>0</v>
      </c>
    </row>
    <row r="67" spans="1:5" x14ac:dyDescent="0.2">
      <c r="A67" s="78">
        <v>1235</v>
      </c>
      <c r="B67" s="76" t="s">
        <v>333</v>
      </c>
      <c r="C67" s="80">
        <v>193988020.88</v>
      </c>
      <c r="D67" s="80">
        <v>0</v>
      </c>
      <c r="E67" s="80">
        <v>0</v>
      </c>
    </row>
    <row r="68" spans="1:5" x14ac:dyDescent="0.2">
      <c r="A68" s="78">
        <v>1236</v>
      </c>
      <c r="B68" s="76" t="s">
        <v>334</v>
      </c>
      <c r="C68" s="80">
        <v>1115389.78</v>
      </c>
      <c r="D68" s="80">
        <v>0</v>
      </c>
      <c r="E68" s="80">
        <v>0</v>
      </c>
    </row>
    <row r="69" spans="1:5" x14ac:dyDescent="0.2">
      <c r="A69" s="78">
        <v>1239</v>
      </c>
      <c r="B69" s="76" t="s">
        <v>335</v>
      </c>
      <c r="C69" s="80">
        <v>0</v>
      </c>
      <c r="D69" s="80">
        <v>0</v>
      </c>
      <c r="E69" s="80">
        <v>0</v>
      </c>
    </row>
    <row r="70" spans="1:5" x14ac:dyDescent="0.2">
      <c r="A70" s="78">
        <v>1240</v>
      </c>
      <c r="B70" s="76" t="s">
        <v>336</v>
      </c>
      <c r="C70" s="80">
        <f ca="1">SUM(C70:C79)</f>
        <v>0</v>
      </c>
      <c r="D70" s="80">
        <f t="shared" ref="D70:E70" ca="1" si="1">SUM(D70:D79)</f>
        <v>0</v>
      </c>
      <c r="E70" s="80">
        <f t="shared" ca="1" si="1"/>
        <v>0</v>
      </c>
    </row>
    <row r="71" spans="1:5" x14ac:dyDescent="0.2">
      <c r="A71" s="78">
        <v>1241</v>
      </c>
      <c r="B71" s="76" t="s">
        <v>337</v>
      </c>
      <c r="C71" s="80">
        <v>2796034.1</v>
      </c>
      <c r="D71" s="80">
        <v>0</v>
      </c>
      <c r="E71" s="80">
        <v>0</v>
      </c>
    </row>
    <row r="72" spans="1:5" x14ac:dyDescent="0.2">
      <c r="A72" s="78">
        <v>1242</v>
      </c>
      <c r="B72" s="76" t="s">
        <v>338</v>
      </c>
      <c r="C72" s="80">
        <v>547006.06999999995</v>
      </c>
      <c r="D72" s="80">
        <v>0</v>
      </c>
      <c r="E72" s="80">
        <v>0</v>
      </c>
    </row>
    <row r="73" spans="1:5" x14ac:dyDescent="0.2">
      <c r="A73" s="78">
        <v>1243</v>
      </c>
      <c r="B73" s="76" t="s">
        <v>339</v>
      </c>
      <c r="C73" s="80">
        <v>206656.68</v>
      </c>
      <c r="D73" s="80">
        <v>0</v>
      </c>
      <c r="E73" s="80">
        <v>0</v>
      </c>
    </row>
    <row r="74" spans="1:5" x14ac:dyDescent="0.2">
      <c r="A74" s="78">
        <v>1244</v>
      </c>
      <c r="B74" s="76" t="s">
        <v>340</v>
      </c>
      <c r="C74" s="80">
        <v>15670026.66</v>
      </c>
      <c r="D74" s="80">
        <v>0</v>
      </c>
      <c r="E74" s="80">
        <v>0</v>
      </c>
    </row>
    <row r="75" spans="1:5" x14ac:dyDescent="0.2">
      <c r="A75" s="78"/>
      <c r="C75" s="80"/>
      <c r="D75" s="80"/>
      <c r="E75" s="80"/>
    </row>
    <row r="76" spans="1:5" x14ac:dyDescent="0.2">
      <c r="A76" s="78">
        <v>1245</v>
      </c>
      <c r="B76" s="76" t="s">
        <v>341</v>
      </c>
      <c r="C76" s="80">
        <v>25520</v>
      </c>
      <c r="D76" s="80">
        <v>0</v>
      </c>
      <c r="E76" s="80">
        <v>0</v>
      </c>
    </row>
    <row r="77" spans="1:5" x14ac:dyDescent="0.2">
      <c r="A77" s="78">
        <v>1246</v>
      </c>
      <c r="B77" s="76" t="s">
        <v>342</v>
      </c>
      <c r="C77" s="80">
        <v>6958561.75</v>
      </c>
      <c r="D77" s="80">
        <v>0</v>
      </c>
      <c r="E77" s="80">
        <v>0</v>
      </c>
    </row>
    <row r="78" spans="1:5" x14ac:dyDescent="0.2">
      <c r="A78" s="78">
        <v>1247</v>
      </c>
      <c r="B78" s="76" t="s">
        <v>343</v>
      </c>
      <c r="C78" s="80">
        <v>34568</v>
      </c>
      <c r="D78" s="80">
        <v>0</v>
      </c>
      <c r="E78" s="80">
        <v>0</v>
      </c>
    </row>
    <row r="79" spans="1:5" x14ac:dyDescent="0.2">
      <c r="A79" s="78">
        <v>1248</v>
      </c>
      <c r="B79" s="76" t="s">
        <v>344</v>
      </c>
      <c r="C79" s="80">
        <v>0</v>
      </c>
      <c r="D79" s="80">
        <v>0</v>
      </c>
      <c r="E79" s="80">
        <v>0</v>
      </c>
    </row>
    <row r="80" spans="1:5" x14ac:dyDescent="0.2">
      <c r="A80" s="78"/>
      <c r="C80" s="80"/>
      <c r="D80" s="80"/>
      <c r="E80" s="80"/>
    </row>
    <row r="82" spans="1:9" x14ac:dyDescent="0.2">
      <c r="A82" s="75" t="s">
        <v>256</v>
      </c>
      <c r="B82" s="75"/>
      <c r="C82" s="75"/>
      <c r="D82" s="75"/>
      <c r="E82" s="75"/>
      <c r="F82" s="75"/>
      <c r="G82" s="75"/>
      <c r="H82" s="75"/>
      <c r="I82" s="75"/>
    </row>
    <row r="83" spans="1:9" x14ac:dyDescent="0.2">
      <c r="A83" s="77" t="s">
        <v>233</v>
      </c>
      <c r="B83" s="77" t="s">
        <v>229</v>
      </c>
      <c r="C83" s="77" t="s">
        <v>230</v>
      </c>
      <c r="D83" s="77" t="s">
        <v>257</v>
      </c>
      <c r="E83" s="77" t="s">
        <v>345</v>
      </c>
      <c r="F83" s="77" t="s">
        <v>245</v>
      </c>
      <c r="G83" s="77" t="s">
        <v>326</v>
      </c>
      <c r="H83" s="77" t="s">
        <v>254</v>
      </c>
      <c r="I83" s="77" t="s">
        <v>327</v>
      </c>
    </row>
    <row r="84" spans="1:9" x14ac:dyDescent="0.2">
      <c r="A84" s="78">
        <v>1250</v>
      </c>
      <c r="B84" s="76" t="s">
        <v>346</v>
      </c>
      <c r="C84" s="80">
        <f>SUM(C85:C89)</f>
        <v>278400</v>
      </c>
      <c r="D84" s="80">
        <f t="shared" ref="D84:E84" si="2">SUM(D85:D89)</f>
        <v>0</v>
      </c>
      <c r="E84" s="80">
        <f t="shared" si="2"/>
        <v>0</v>
      </c>
    </row>
    <row r="85" spans="1:9" x14ac:dyDescent="0.2">
      <c r="A85" s="78">
        <v>1251</v>
      </c>
      <c r="B85" s="76" t="s">
        <v>347</v>
      </c>
      <c r="C85" s="80">
        <v>278400</v>
      </c>
      <c r="D85" s="80">
        <v>0</v>
      </c>
      <c r="E85" s="80">
        <v>0</v>
      </c>
    </row>
    <row r="86" spans="1:9" x14ac:dyDescent="0.2">
      <c r="A86" s="78">
        <v>1252</v>
      </c>
      <c r="B86" s="76" t="s">
        <v>348</v>
      </c>
      <c r="C86" s="80">
        <v>0</v>
      </c>
      <c r="D86" s="80">
        <v>0</v>
      </c>
      <c r="E86" s="80">
        <v>0</v>
      </c>
    </row>
    <row r="87" spans="1:9" x14ac:dyDescent="0.2">
      <c r="A87" s="78">
        <v>1253</v>
      </c>
      <c r="B87" s="76" t="s">
        <v>349</v>
      </c>
      <c r="C87" s="80">
        <v>0</v>
      </c>
      <c r="D87" s="80">
        <v>0</v>
      </c>
      <c r="E87" s="80">
        <v>0</v>
      </c>
    </row>
    <row r="88" spans="1:9" x14ac:dyDescent="0.2">
      <c r="A88" s="78">
        <v>1254</v>
      </c>
      <c r="B88" s="76" t="s">
        <v>350</v>
      </c>
      <c r="C88" s="80">
        <v>0</v>
      </c>
      <c r="D88" s="80">
        <v>0</v>
      </c>
      <c r="E88" s="80">
        <v>0</v>
      </c>
    </row>
    <row r="89" spans="1:9" x14ac:dyDescent="0.2">
      <c r="A89" s="78">
        <v>1259</v>
      </c>
      <c r="B89" s="76" t="s">
        <v>351</v>
      </c>
      <c r="C89" s="80">
        <v>0</v>
      </c>
      <c r="D89" s="80">
        <v>0</v>
      </c>
      <c r="E89" s="80">
        <v>0</v>
      </c>
    </row>
    <row r="90" spans="1:9" x14ac:dyDescent="0.2">
      <c r="A90" s="78">
        <v>1270</v>
      </c>
      <c r="B90" s="76" t="s">
        <v>352</v>
      </c>
      <c r="C90" s="80">
        <f>SUM(C91:C96)</f>
        <v>825561.13</v>
      </c>
      <c r="D90" s="80">
        <f t="shared" ref="D90:E90" si="3">SUM(D91:D96)</f>
        <v>0</v>
      </c>
      <c r="E90" s="80">
        <f t="shared" si="3"/>
        <v>0</v>
      </c>
    </row>
    <row r="91" spans="1:9" x14ac:dyDescent="0.2">
      <c r="A91" s="78">
        <v>1271</v>
      </c>
      <c r="B91" s="76" t="s">
        <v>353</v>
      </c>
      <c r="C91" s="80">
        <v>825561.13</v>
      </c>
      <c r="D91" s="80">
        <v>0</v>
      </c>
      <c r="E91" s="80">
        <v>0</v>
      </c>
    </row>
    <row r="92" spans="1:9" x14ac:dyDescent="0.2">
      <c r="A92" s="78">
        <v>1272</v>
      </c>
      <c r="B92" s="76" t="s">
        <v>354</v>
      </c>
      <c r="C92" s="80">
        <v>0</v>
      </c>
      <c r="D92" s="80">
        <v>0</v>
      </c>
      <c r="E92" s="80">
        <v>0</v>
      </c>
    </row>
    <row r="93" spans="1:9" x14ac:dyDescent="0.2">
      <c r="A93" s="78">
        <v>1273</v>
      </c>
      <c r="B93" s="76" t="s">
        <v>355</v>
      </c>
      <c r="C93" s="80">
        <v>0</v>
      </c>
      <c r="D93" s="80">
        <v>0</v>
      </c>
      <c r="E93" s="80">
        <v>0</v>
      </c>
    </row>
    <row r="94" spans="1:9" x14ac:dyDescent="0.2">
      <c r="A94" s="78">
        <v>1274</v>
      </c>
      <c r="B94" s="76" t="s">
        <v>356</v>
      </c>
      <c r="C94" s="80">
        <v>0</v>
      </c>
      <c r="D94" s="80">
        <v>0</v>
      </c>
      <c r="E94" s="80">
        <v>0</v>
      </c>
    </row>
    <row r="95" spans="1:9" x14ac:dyDescent="0.2">
      <c r="A95" s="78">
        <v>1275</v>
      </c>
      <c r="B95" s="76" t="s">
        <v>357</v>
      </c>
      <c r="C95" s="80">
        <v>0</v>
      </c>
      <c r="D95" s="80">
        <v>0</v>
      </c>
      <c r="E95" s="80">
        <v>0</v>
      </c>
    </row>
    <row r="96" spans="1:9" x14ac:dyDescent="0.2">
      <c r="A96" s="78">
        <v>1279</v>
      </c>
      <c r="B96" s="76" t="s">
        <v>358</v>
      </c>
      <c r="C96" s="80">
        <v>0</v>
      </c>
      <c r="D96" s="80">
        <v>0</v>
      </c>
      <c r="E96" s="80">
        <v>0</v>
      </c>
    </row>
    <row r="97" spans="1:8" x14ac:dyDescent="0.2">
      <c r="A97" s="78"/>
      <c r="C97" s="80"/>
      <c r="D97" s="80"/>
      <c r="E97" s="80"/>
    </row>
    <row r="99" spans="1:8" x14ac:dyDescent="0.2">
      <c r="A99" s="75" t="s">
        <v>258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359</v>
      </c>
      <c r="E100" s="77"/>
      <c r="F100" s="77"/>
      <c r="G100" s="77"/>
      <c r="H100" s="77"/>
    </row>
    <row r="101" spans="1:8" x14ac:dyDescent="0.2">
      <c r="A101" s="78">
        <v>1160</v>
      </c>
      <c r="B101" s="76" t="s">
        <v>360</v>
      </c>
      <c r="C101" s="80">
        <f>SUM(C102:C103)</f>
        <v>0</v>
      </c>
    </row>
    <row r="102" spans="1:8" x14ac:dyDescent="0.2">
      <c r="A102" s="78">
        <v>1161</v>
      </c>
      <c r="B102" s="76" t="s">
        <v>361</v>
      </c>
      <c r="C102" s="80">
        <v>0</v>
      </c>
    </row>
    <row r="103" spans="1:8" x14ac:dyDescent="0.2">
      <c r="A103" s="78">
        <v>1162</v>
      </c>
      <c r="B103" s="76" t="s">
        <v>362</v>
      </c>
      <c r="C103" s="80">
        <v>0</v>
      </c>
    </row>
    <row r="104" spans="1:8" x14ac:dyDescent="0.2">
      <c r="A104" s="78"/>
      <c r="C104" s="80"/>
    </row>
    <row r="106" spans="1:8" x14ac:dyDescent="0.2">
      <c r="A106" s="75" t="s">
        <v>260</v>
      </c>
      <c r="B106" s="75"/>
      <c r="C106" s="75"/>
      <c r="D106" s="75"/>
      <c r="E106" s="75"/>
      <c r="F106" s="75"/>
      <c r="G106" s="75"/>
      <c r="H106" s="75"/>
    </row>
    <row r="107" spans="1:8" x14ac:dyDescent="0.2">
      <c r="A107" s="77" t="s">
        <v>233</v>
      </c>
      <c r="B107" s="77" t="s">
        <v>229</v>
      </c>
      <c r="C107" s="77" t="s">
        <v>230</v>
      </c>
      <c r="D107" s="77" t="s">
        <v>304</v>
      </c>
      <c r="E107" s="77"/>
      <c r="F107" s="77"/>
      <c r="G107" s="77"/>
      <c r="H107" s="77"/>
    </row>
    <row r="108" spans="1:8" x14ac:dyDescent="0.2">
      <c r="A108" s="78">
        <v>1290</v>
      </c>
      <c r="B108" s="76" t="s">
        <v>363</v>
      </c>
      <c r="C108" s="80">
        <f>SUM(C109:C111)</f>
        <v>0</v>
      </c>
    </row>
    <row r="109" spans="1:8" x14ac:dyDescent="0.2">
      <c r="A109" s="78">
        <v>1291</v>
      </c>
      <c r="B109" s="76" t="s">
        <v>364</v>
      </c>
      <c r="C109" s="80">
        <v>0</v>
      </c>
    </row>
    <row r="110" spans="1:8" x14ac:dyDescent="0.2">
      <c r="A110" s="78">
        <v>1292</v>
      </c>
      <c r="B110" s="76" t="s">
        <v>365</v>
      </c>
      <c r="C110" s="80">
        <v>0</v>
      </c>
    </row>
    <row r="111" spans="1:8" x14ac:dyDescent="0.2">
      <c r="A111" s="78">
        <v>1293</v>
      </c>
      <c r="B111" s="76" t="s">
        <v>366</v>
      </c>
      <c r="C111" s="80">
        <v>0</v>
      </c>
    </row>
    <row r="112" spans="1:8" x14ac:dyDescent="0.2">
      <c r="A112" s="78"/>
      <c r="C112" s="80"/>
    </row>
    <row r="114" spans="1:8" x14ac:dyDescent="0.2">
      <c r="A114" s="75" t="s">
        <v>261</v>
      </c>
      <c r="B114" s="75"/>
      <c r="C114" s="75"/>
      <c r="D114" s="75"/>
      <c r="E114" s="75"/>
      <c r="F114" s="75"/>
      <c r="G114" s="75"/>
      <c r="H114" s="75"/>
    </row>
    <row r="115" spans="1:8" ht="22.5" x14ac:dyDescent="0.2">
      <c r="A115" s="77" t="s">
        <v>233</v>
      </c>
      <c r="B115" s="77" t="s">
        <v>229</v>
      </c>
      <c r="C115" s="77" t="s">
        <v>230</v>
      </c>
      <c r="D115" s="77" t="s">
        <v>300</v>
      </c>
      <c r="E115" s="77" t="s">
        <v>301</v>
      </c>
      <c r="F115" s="77" t="s">
        <v>302</v>
      </c>
      <c r="G115" s="77" t="s">
        <v>367</v>
      </c>
      <c r="H115" s="154" t="s">
        <v>368</v>
      </c>
    </row>
    <row r="116" spans="1:8" x14ac:dyDescent="0.2">
      <c r="A116" s="78">
        <v>2110</v>
      </c>
      <c r="B116" s="76" t="s">
        <v>369</v>
      </c>
      <c r="C116" s="80">
        <f>SUM(C117:C125)</f>
        <v>12440734.65</v>
      </c>
      <c r="D116" s="80">
        <f t="shared" ref="D116:E116" si="4">SUM(D117:D125)</f>
        <v>0</v>
      </c>
      <c r="E116" s="80">
        <f t="shared" si="4"/>
        <v>0</v>
      </c>
      <c r="F116" s="80">
        <v>0</v>
      </c>
      <c r="G116" s="80">
        <v>0</v>
      </c>
    </row>
    <row r="117" spans="1:8" x14ac:dyDescent="0.2">
      <c r="A117" s="78">
        <v>2111</v>
      </c>
      <c r="B117" s="76" t="s">
        <v>370</v>
      </c>
      <c r="C117" s="80">
        <v>51849.23</v>
      </c>
      <c r="D117" s="80">
        <v>0</v>
      </c>
      <c r="E117" s="80">
        <v>0</v>
      </c>
      <c r="F117" s="80">
        <v>0</v>
      </c>
      <c r="G117" s="80">
        <v>0</v>
      </c>
    </row>
    <row r="118" spans="1:8" x14ac:dyDescent="0.2">
      <c r="A118" s="78">
        <v>2112</v>
      </c>
      <c r="B118" s="76" t="s">
        <v>371</v>
      </c>
      <c r="C118" s="80">
        <v>-31462.07</v>
      </c>
      <c r="D118" s="80">
        <v>0</v>
      </c>
      <c r="E118" s="80">
        <v>0</v>
      </c>
      <c r="F118" s="80">
        <v>0</v>
      </c>
      <c r="G118" s="80">
        <v>0</v>
      </c>
    </row>
    <row r="119" spans="1:8" x14ac:dyDescent="0.2">
      <c r="A119" s="78">
        <v>2113</v>
      </c>
      <c r="B119" s="76" t="s">
        <v>372</v>
      </c>
      <c r="C119" s="80">
        <v>3371192.16</v>
      </c>
      <c r="D119" s="80">
        <v>0</v>
      </c>
      <c r="E119" s="80">
        <v>0</v>
      </c>
      <c r="F119" s="80">
        <v>0</v>
      </c>
      <c r="G119" s="80">
        <v>0</v>
      </c>
    </row>
    <row r="120" spans="1:8" x14ac:dyDescent="0.2">
      <c r="A120" s="78">
        <v>2114</v>
      </c>
      <c r="B120" s="76" t="s">
        <v>373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8" x14ac:dyDescent="0.2">
      <c r="A121" s="78">
        <v>2115</v>
      </c>
      <c r="B121" s="76" t="s">
        <v>374</v>
      </c>
      <c r="C121" s="80">
        <v>2054171.85</v>
      </c>
      <c r="D121" s="80">
        <v>0</v>
      </c>
      <c r="E121" s="80">
        <v>0</v>
      </c>
      <c r="F121" s="80">
        <v>0</v>
      </c>
      <c r="G121" s="80">
        <v>0</v>
      </c>
    </row>
    <row r="122" spans="1:8" x14ac:dyDescent="0.2">
      <c r="A122" s="78">
        <v>2116</v>
      </c>
      <c r="B122" s="76" t="s">
        <v>375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8" x14ac:dyDescent="0.2">
      <c r="A123" s="78">
        <v>2117</v>
      </c>
      <c r="B123" s="76" t="s">
        <v>376</v>
      </c>
      <c r="C123" s="80">
        <v>3111917.04</v>
      </c>
      <c r="D123" s="80">
        <v>0</v>
      </c>
      <c r="E123" s="80">
        <v>0</v>
      </c>
      <c r="F123" s="80">
        <v>0</v>
      </c>
      <c r="G123" s="80">
        <v>0</v>
      </c>
    </row>
    <row r="124" spans="1:8" x14ac:dyDescent="0.2">
      <c r="A124" s="78">
        <v>2118</v>
      </c>
      <c r="B124" s="76" t="s">
        <v>377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</row>
    <row r="125" spans="1:8" x14ac:dyDescent="0.2">
      <c r="A125" s="78">
        <v>2119</v>
      </c>
      <c r="B125" s="76" t="s">
        <v>378</v>
      </c>
      <c r="C125" s="80">
        <v>3883066.44</v>
      </c>
      <c r="D125" s="80">
        <v>0</v>
      </c>
      <c r="E125" s="80">
        <v>0</v>
      </c>
      <c r="F125" s="80">
        <v>0</v>
      </c>
      <c r="G125" s="80">
        <v>0</v>
      </c>
    </row>
    <row r="126" spans="1:8" x14ac:dyDescent="0.2">
      <c r="A126" s="78">
        <v>2120</v>
      </c>
      <c r="B126" s="76" t="s">
        <v>379</v>
      </c>
      <c r="C126" s="80">
        <f>SUM(C127:C129)</f>
        <v>0</v>
      </c>
      <c r="D126" s="80">
        <f t="shared" ref="D126:E126" si="5">SUM(D127:D129)</f>
        <v>0</v>
      </c>
      <c r="E126" s="80">
        <f t="shared" si="5"/>
        <v>0</v>
      </c>
      <c r="F126" s="80">
        <v>0</v>
      </c>
      <c r="G126" s="80">
        <v>0</v>
      </c>
    </row>
    <row r="127" spans="1:8" x14ac:dyDescent="0.2">
      <c r="A127" s="78">
        <v>2121</v>
      </c>
      <c r="B127" s="76" t="s">
        <v>380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8" x14ac:dyDescent="0.2">
      <c r="A128" s="78">
        <v>2122</v>
      </c>
      <c r="B128" s="76" t="s">
        <v>381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8" x14ac:dyDescent="0.2">
      <c r="A129" s="78">
        <v>2129</v>
      </c>
      <c r="B129" s="76" t="s">
        <v>382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8" x14ac:dyDescent="0.2">
      <c r="A130" s="78"/>
      <c r="C130" s="80"/>
      <c r="D130" s="80"/>
      <c r="E130" s="80"/>
      <c r="F130" s="80"/>
      <c r="G130" s="80"/>
    </row>
    <row r="132" spans="1:8" x14ac:dyDescent="0.2">
      <c r="A132" s="75" t="s">
        <v>262</v>
      </c>
      <c r="B132" s="75"/>
      <c r="C132" s="75"/>
      <c r="D132" s="75"/>
      <c r="E132" s="75"/>
      <c r="F132" s="75"/>
      <c r="G132" s="75"/>
      <c r="H132" s="75"/>
    </row>
    <row r="133" spans="1:8" x14ac:dyDescent="0.2">
      <c r="A133" s="77" t="s">
        <v>233</v>
      </c>
      <c r="B133" s="77" t="s">
        <v>229</v>
      </c>
      <c r="C133" s="77" t="s">
        <v>230</v>
      </c>
      <c r="D133" s="77" t="s">
        <v>234</v>
      </c>
      <c r="E133" s="77" t="s">
        <v>304</v>
      </c>
      <c r="F133" s="77"/>
      <c r="G133" s="77"/>
      <c r="H133" s="77"/>
    </row>
    <row r="134" spans="1:8" x14ac:dyDescent="0.2">
      <c r="A134" s="78">
        <v>2160</v>
      </c>
      <c r="B134" s="76" t="s">
        <v>383</v>
      </c>
      <c r="C134" s="80">
        <f>SUM(C135:C140)</f>
        <v>0</v>
      </c>
    </row>
    <row r="135" spans="1:8" x14ac:dyDescent="0.2">
      <c r="A135" s="78">
        <v>2161</v>
      </c>
      <c r="B135" s="76" t="s">
        <v>384</v>
      </c>
      <c r="C135" s="80">
        <v>0</v>
      </c>
    </row>
    <row r="136" spans="1:8" x14ac:dyDescent="0.2">
      <c r="A136" s="78">
        <v>2162</v>
      </c>
      <c r="B136" s="76" t="s">
        <v>385</v>
      </c>
      <c r="C136" s="80">
        <v>0</v>
      </c>
    </row>
    <row r="137" spans="1:8" x14ac:dyDescent="0.2">
      <c r="A137" s="78">
        <v>2163</v>
      </c>
      <c r="B137" s="76" t="s">
        <v>386</v>
      </c>
      <c r="C137" s="80">
        <v>0</v>
      </c>
    </row>
    <row r="138" spans="1:8" x14ac:dyDescent="0.2">
      <c r="A138" s="78">
        <v>2164</v>
      </c>
      <c r="B138" s="76" t="s">
        <v>387</v>
      </c>
      <c r="C138" s="80">
        <v>0</v>
      </c>
    </row>
    <row r="139" spans="1:8" x14ac:dyDescent="0.2">
      <c r="A139" s="78">
        <v>2165</v>
      </c>
      <c r="B139" s="76" t="s">
        <v>388</v>
      </c>
      <c r="C139" s="80">
        <v>0</v>
      </c>
    </row>
    <row r="140" spans="1:8" x14ac:dyDescent="0.2">
      <c r="A140" s="78">
        <v>2166</v>
      </c>
      <c r="B140" s="76" t="s">
        <v>389</v>
      </c>
      <c r="C140" s="80">
        <v>0</v>
      </c>
    </row>
    <row r="141" spans="1:8" x14ac:dyDescent="0.2">
      <c r="A141" s="78">
        <v>2250</v>
      </c>
      <c r="B141" s="76" t="s">
        <v>390</v>
      </c>
      <c r="C141" s="80">
        <f>SUM(C142:C147)</f>
        <v>0</v>
      </c>
    </row>
    <row r="142" spans="1:8" x14ac:dyDescent="0.2">
      <c r="A142" s="78">
        <v>2251</v>
      </c>
      <c r="B142" s="76" t="s">
        <v>391</v>
      </c>
      <c r="C142" s="80">
        <v>0</v>
      </c>
    </row>
    <row r="143" spans="1:8" x14ac:dyDescent="0.2">
      <c r="A143" s="78">
        <v>2252</v>
      </c>
      <c r="B143" s="76" t="s">
        <v>392</v>
      </c>
      <c r="C143" s="80">
        <v>0</v>
      </c>
    </row>
    <row r="144" spans="1:8" x14ac:dyDescent="0.2">
      <c r="A144" s="78">
        <v>2253</v>
      </c>
      <c r="B144" s="76" t="s">
        <v>393</v>
      </c>
      <c r="C144" s="80">
        <v>0</v>
      </c>
    </row>
    <row r="145" spans="1:8" x14ac:dyDescent="0.2">
      <c r="A145" s="78">
        <v>2254</v>
      </c>
      <c r="B145" s="76" t="s">
        <v>394</v>
      </c>
      <c r="C145" s="80">
        <v>0</v>
      </c>
    </row>
    <row r="146" spans="1:8" x14ac:dyDescent="0.2">
      <c r="A146" s="78">
        <v>2255</v>
      </c>
      <c r="B146" s="76" t="s">
        <v>395</v>
      </c>
      <c r="C146" s="80">
        <v>0</v>
      </c>
    </row>
    <row r="147" spans="1:8" x14ac:dyDescent="0.2">
      <c r="A147" s="78">
        <v>2256</v>
      </c>
      <c r="B147" s="76" t="s">
        <v>396</v>
      </c>
      <c r="C147" s="80">
        <v>0</v>
      </c>
    </row>
    <row r="149" spans="1:8" x14ac:dyDescent="0.2">
      <c r="A149" s="75" t="s">
        <v>263</v>
      </c>
      <c r="B149" s="75"/>
      <c r="C149" s="75"/>
      <c r="D149" s="75"/>
      <c r="E149" s="75"/>
      <c r="F149" s="75"/>
      <c r="G149" s="75"/>
      <c r="H149" s="75"/>
    </row>
    <row r="150" spans="1:8" x14ac:dyDescent="0.2">
      <c r="A150" s="79" t="s">
        <v>233</v>
      </c>
      <c r="B150" s="79" t="s">
        <v>229</v>
      </c>
      <c r="C150" s="79" t="s">
        <v>230</v>
      </c>
      <c r="D150" s="79" t="s">
        <v>234</v>
      </c>
      <c r="E150" s="79" t="s">
        <v>304</v>
      </c>
      <c r="F150" s="79"/>
      <c r="G150" s="79"/>
      <c r="H150" s="79"/>
    </row>
    <row r="151" spans="1:8" x14ac:dyDescent="0.2">
      <c r="A151" s="78">
        <v>2159</v>
      </c>
      <c r="B151" s="76" t="s">
        <v>397</v>
      </c>
      <c r="C151" s="80">
        <v>0</v>
      </c>
    </row>
    <row r="152" spans="1:8" x14ac:dyDescent="0.2">
      <c r="A152" s="78">
        <v>2199</v>
      </c>
      <c r="B152" s="76" t="s">
        <v>398</v>
      </c>
      <c r="C152" s="80">
        <v>0</v>
      </c>
    </row>
    <row r="153" spans="1:8" x14ac:dyDescent="0.2">
      <c r="A153" s="78">
        <v>2240</v>
      </c>
      <c r="B153" s="76" t="s">
        <v>399</v>
      </c>
      <c r="C153" s="80">
        <f>SUM(C154:C156)</f>
        <v>0</v>
      </c>
    </row>
    <row r="154" spans="1:8" x14ac:dyDescent="0.2">
      <c r="A154" s="78">
        <v>2241</v>
      </c>
      <c r="B154" s="76" t="s">
        <v>400</v>
      </c>
      <c r="C154" s="80">
        <v>0</v>
      </c>
    </row>
    <row r="155" spans="1:8" x14ac:dyDescent="0.2">
      <c r="A155" s="78">
        <v>2242</v>
      </c>
      <c r="B155" s="76" t="s">
        <v>401</v>
      </c>
      <c r="C155" s="80">
        <v>0</v>
      </c>
    </row>
    <row r="156" spans="1:8" x14ac:dyDescent="0.2">
      <c r="A156" s="78">
        <v>2249</v>
      </c>
      <c r="B156" s="76" t="s">
        <v>402</v>
      </c>
      <c r="C156" s="80">
        <v>0</v>
      </c>
    </row>
    <row r="158" spans="1:8" x14ac:dyDescent="0.2">
      <c r="A158" s="172" t="s">
        <v>630</v>
      </c>
      <c r="B158" s="172"/>
      <c r="C158" s="172"/>
      <c r="D158" s="172"/>
      <c r="E158" s="172"/>
      <c r="F158" s="172"/>
    </row>
    <row r="159" spans="1:8" x14ac:dyDescent="0.2">
      <c r="A159" s="148"/>
      <c r="B159" s="149"/>
      <c r="C159" s="150"/>
      <c r="D159" s="150"/>
      <c r="E159" s="150"/>
      <c r="F159" s="150"/>
    </row>
    <row r="160" spans="1:8" x14ac:dyDescent="0.2">
      <c r="A160" s="148"/>
      <c r="B160" s="149"/>
      <c r="C160" s="150"/>
      <c r="D160" s="150"/>
      <c r="E160" s="150"/>
      <c r="F160" s="150"/>
    </row>
    <row r="161" spans="1:6" x14ac:dyDescent="0.2">
      <c r="A161" s="148"/>
      <c r="B161" s="149"/>
      <c r="C161" s="150"/>
      <c r="D161" s="150"/>
      <c r="E161" s="150"/>
      <c r="F161" s="150"/>
    </row>
    <row r="162" spans="1:6" x14ac:dyDescent="0.2">
      <c r="A162" s="148"/>
      <c r="B162" s="149"/>
      <c r="C162" s="150"/>
      <c r="D162" s="150"/>
      <c r="E162" s="150"/>
      <c r="F162" s="150"/>
    </row>
    <row r="163" spans="1:6" x14ac:dyDescent="0.2">
      <c r="A163" s="148"/>
      <c r="B163" s="149"/>
      <c r="C163" s="150"/>
      <c r="D163" s="150"/>
      <c r="E163" s="150"/>
      <c r="F163" s="150"/>
    </row>
    <row r="164" spans="1:6" ht="12.75" x14ac:dyDescent="0.2">
      <c r="A164" s="151" t="s">
        <v>631</v>
      </c>
      <c r="C164" s="152"/>
      <c r="D164" s="153" t="s">
        <v>632</v>
      </c>
      <c r="E164" s="37"/>
      <c r="F164" s="150"/>
    </row>
    <row r="165" spans="1:6" ht="12.75" x14ac:dyDescent="0.2">
      <c r="A165" s="151" t="s">
        <v>633</v>
      </c>
      <c r="C165" s="152"/>
      <c r="D165" s="153" t="s">
        <v>634</v>
      </c>
      <c r="E165" s="37"/>
      <c r="F165" s="15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58:F158"/>
  </mergeCells>
  <pageMargins left="0.70866141732283472" right="0.70866141732283472" top="0.74803149606299213" bottom="0.74803149606299213" header="0.31496062992125984" footer="0.31496062992125984"/>
  <pageSetup scale="54" orientation="portrait" r:id="rId1"/>
  <rowBreaks count="2" manualBreakCount="2">
    <brk id="68" max="8" man="1"/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view="pageBreakPreview" zoomScale="60" zoomScaleNormal="100" workbookViewId="0">
      <selection activeCell="C4" sqref="C4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16.7109375" style="76" customWidth="1"/>
    <col min="4" max="4" width="12.140625" style="76" customWidth="1"/>
    <col min="5" max="5" width="11.7109375" style="76" customWidth="1"/>
    <col min="6" max="16384" width="9.140625" style="76"/>
  </cols>
  <sheetData>
    <row r="1" spans="1:5" s="82" customFormat="1" ht="18.95" customHeight="1" x14ac:dyDescent="0.25">
      <c r="A1" s="170" t="s">
        <v>628</v>
      </c>
      <c r="B1" s="170"/>
      <c r="C1" s="170"/>
      <c r="D1" s="70" t="s">
        <v>288</v>
      </c>
      <c r="E1" s="81">
        <v>2018</v>
      </c>
    </row>
    <row r="2" spans="1:5" s="72" customFormat="1" ht="18.95" customHeight="1" x14ac:dyDescent="0.25">
      <c r="A2" s="170" t="s">
        <v>403</v>
      </c>
      <c r="B2" s="170"/>
      <c r="C2" s="17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70" t="s">
        <v>629</v>
      </c>
      <c r="B3" s="170"/>
      <c r="C3" s="170"/>
      <c r="D3" s="70" t="s">
        <v>292</v>
      </c>
      <c r="E3" s="81">
        <f>'Notas a los Edos Financieros'!E3</f>
        <v>1</v>
      </c>
    </row>
    <row r="4" spans="1:5" s="156" customFormat="1" x14ac:dyDescent="0.2">
      <c r="A4" s="157" t="s">
        <v>293</v>
      </c>
      <c r="B4" s="155"/>
      <c r="C4" s="155"/>
      <c r="D4" s="155"/>
      <c r="E4" s="155"/>
    </row>
    <row r="6" spans="1:5" s="156" customFormat="1" x14ac:dyDescent="0.2">
      <c r="A6" s="155" t="s">
        <v>228</v>
      </c>
      <c r="B6" s="155"/>
      <c r="C6" s="155"/>
      <c r="D6" s="155"/>
      <c r="E6" s="155"/>
    </row>
    <row r="7" spans="1:5" s="156" customFormat="1" ht="22.5" x14ac:dyDescent="0.2">
      <c r="A7" s="155" t="s">
        <v>233</v>
      </c>
      <c r="B7" s="155" t="s">
        <v>229</v>
      </c>
      <c r="C7" s="155" t="s">
        <v>230</v>
      </c>
      <c r="D7" s="158" t="s">
        <v>404</v>
      </c>
      <c r="E7" s="155"/>
    </row>
    <row r="8" spans="1:5" x14ac:dyDescent="0.2">
      <c r="A8" s="78">
        <v>4100</v>
      </c>
      <c r="B8" s="76" t="s">
        <v>405</v>
      </c>
      <c r="C8" s="80">
        <f>SUM(C9+C18+C24+C26+C32+C37+C47+C52)</f>
        <v>6540155.6600000001</v>
      </c>
    </row>
    <row r="9" spans="1:5" x14ac:dyDescent="0.2">
      <c r="A9" s="78">
        <v>4110</v>
      </c>
      <c r="B9" s="76" t="s">
        <v>406</v>
      </c>
      <c r="C9" s="80">
        <f>SUM(C10:C17)</f>
        <v>5104059.07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4848649</v>
      </c>
    </row>
    <row r="12" spans="1:5" x14ac:dyDescent="0.2">
      <c r="A12" s="78">
        <v>4113</v>
      </c>
      <c r="B12" s="76" t="s">
        <v>409</v>
      </c>
      <c r="C12" s="80">
        <v>10197.040000000001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245213.03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1159257.21</v>
      </c>
    </row>
    <row r="27" spans="1:3" x14ac:dyDescent="0.2">
      <c r="A27" s="78">
        <v>4141</v>
      </c>
      <c r="B27" s="76" t="s">
        <v>424</v>
      </c>
      <c r="C27" s="80">
        <v>190689.49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968567.72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232927.63</v>
      </c>
    </row>
    <row r="33" spans="1:3" x14ac:dyDescent="0.2">
      <c r="A33" s="78">
        <v>4151</v>
      </c>
      <c r="B33" s="76" t="s">
        <v>430</v>
      </c>
      <c r="C33" s="80">
        <v>218785.13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14142.5</v>
      </c>
    </row>
    <row r="37" spans="1:3" x14ac:dyDescent="0.2">
      <c r="A37" s="78">
        <v>4160</v>
      </c>
      <c r="B37" s="76" t="s">
        <v>434</v>
      </c>
      <c r="C37" s="80">
        <f>SUM(C38:C46)</f>
        <v>43911.75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43911.75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41028347.200000003</v>
      </c>
    </row>
    <row r="56" spans="1:3" x14ac:dyDescent="0.2">
      <c r="A56" s="78">
        <v>4210</v>
      </c>
      <c r="B56" s="76" t="s">
        <v>453</v>
      </c>
      <c r="C56" s="80">
        <f>SUM(C57:C59)</f>
        <v>41028347.200000003</v>
      </c>
    </row>
    <row r="57" spans="1:3" x14ac:dyDescent="0.2">
      <c r="A57" s="78">
        <v>4211</v>
      </c>
      <c r="B57" s="76" t="s">
        <v>454</v>
      </c>
      <c r="C57" s="80">
        <v>17322828.739999998</v>
      </c>
    </row>
    <row r="58" spans="1:3" x14ac:dyDescent="0.2">
      <c r="A58" s="78">
        <v>4212</v>
      </c>
      <c r="B58" s="76" t="s">
        <v>455</v>
      </c>
      <c r="C58" s="80">
        <v>17715735.43</v>
      </c>
    </row>
    <row r="59" spans="1:3" x14ac:dyDescent="0.2">
      <c r="A59" s="78">
        <v>4213</v>
      </c>
      <c r="B59" s="76" t="s">
        <v>456</v>
      </c>
      <c r="C59" s="80">
        <v>5989783.0300000003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s="156" customFormat="1" x14ac:dyDescent="0.2">
      <c r="A68" s="155" t="s">
        <v>231</v>
      </c>
      <c r="B68" s="155"/>
      <c r="C68" s="155"/>
      <c r="D68" s="155"/>
      <c r="E68" s="155"/>
    </row>
    <row r="69" spans="1:5" s="156" customFormat="1" x14ac:dyDescent="0.2">
      <c r="A69" s="155" t="s">
        <v>233</v>
      </c>
      <c r="B69" s="155" t="s">
        <v>229</v>
      </c>
      <c r="C69" s="155" t="s">
        <v>230</v>
      </c>
      <c r="D69" s="155" t="s">
        <v>234</v>
      </c>
      <c r="E69" s="155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s="156" customFormat="1" x14ac:dyDescent="0.2">
      <c r="A94" s="155" t="s">
        <v>235</v>
      </c>
      <c r="B94" s="155"/>
      <c r="C94" s="155"/>
      <c r="D94" s="155"/>
      <c r="E94" s="155"/>
    </row>
    <row r="95" spans="1:5" s="156" customFormat="1" x14ac:dyDescent="0.2">
      <c r="A95" s="155" t="s">
        <v>233</v>
      </c>
      <c r="B95" s="155" t="s">
        <v>229</v>
      </c>
      <c r="C95" s="155" t="s">
        <v>230</v>
      </c>
      <c r="D95" s="155" t="s">
        <v>484</v>
      </c>
      <c r="E95" s="155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33213309.919999998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21970376.009999998</v>
      </c>
      <c r="D97" s="83">
        <f>C97/$C$96</f>
        <v>0.66149312016536288</v>
      </c>
    </row>
    <row r="98" spans="1:4" x14ac:dyDescent="0.2">
      <c r="A98" s="78">
        <v>5110</v>
      </c>
      <c r="B98" s="76" t="s">
        <v>487</v>
      </c>
      <c r="C98" s="80">
        <f>SUM(C99:C104)</f>
        <v>10678570.329999998</v>
      </c>
      <c r="D98" s="83">
        <f t="shared" ref="D98:D161" si="0">C98/$C$96</f>
        <v>0.32151478897228797</v>
      </c>
    </row>
    <row r="99" spans="1:4" x14ac:dyDescent="0.2">
      <c r="A99" s="78">
        <v>5111</v>
      </c>
      <c r="B99" s="76" t="s">
        <v>488</v>
      </c>
      <c r="C99" s="80">
        <v>7288367.4500000002</v>
      </c>
      <c r="D99" s="83">
        <f t="shared" si="0"/>
        <v>0.21944116583247181</v>
      </c>
    </row>
    <row r="100" spans="1:4" x14ac:dyDescent="0.2">
      <c r="A100" s="78">
        <v>5112</v>
      </c>
      <c r="B100" s="76" t="s">
        <v>489</v>
      </c>
      <c r="C100" s="80">
        <v>402990.84</v>
      </c>
      <c r="D100" s="83">
        <f t="shared" si="0"/>
        <v>1.2133414012956648E-2</v>
      </c>
    </row>
    <row r="101" spans="1:4" x14ac:dyDescent="0.2">
      <c r="A101" s="78">
        <v>5113</v>
      </c>
      <c r="B101" s="76" t="s">
        <v>490</v>
      </c>
      <c r="C101" s="80">
        <v>53263.26</v>
      </c>
      <c r="D101" s="83">
        <f t="shared" si="0"/>
        <v>1.6036721461454393E-3</v>
      </c>
    </row>
    <row r="102" spans="1:4" x14ac:dyDescent="0.2">
      <c r="A102" s="78">
        <v>5114</v>
      </c>
      <c r="B102" s="76" t="s">
        <v>491</v>
      </c>
      <c r="C102" s="80">
        <v>1199561.83</v>
      </c>
      <c r="D102" s="83">
        <f t="shared" si="0"/>
        <v>3.6116901112516406E-2</v>
      </c>
    </row>
    <row r="103" spans="1:4" x14ac:dyDescent="0.2">
      <c r="A103" s="78">
        <v>5115</v>
      </c>
      <c r="B103" s="76" t="s">
        <v>492</v>
      </c>
      <c r="C103" s="80">
        <v>1734386.95</v>
      </c>
      <c r="D103" s="83">
        <f t="shared" si="0"/>
        <v>5.221963586819775E-2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2715807.5399999996</v>
      </c>
      <c r="D105" s="83">
        <f t="shared" si="0"/>
        <v>8.1768650777097857E-2</v>
      </c>
    </row>
    <row r="106" spans="1:4" x14ac:dyDescent="0.2">
      <c r="A106" s="78">
        <v>5121</v>
      </c>
      <c r="B106" s="76" t="s">
        <v>495</v>
      </c>
      <c r="C106" s="80">
        <v>213969.22</v>
      </c>
      <c r="D106" s="83">
        <f t="shared" si="0"/>
        <v>6.4422733089650472E-3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248713.89</v>
      </c>
      <c r="D109" s="83">
        <f t="shared" si="0"/>
        <v>7.4883801283000834E-3</v>
      </c>
    </row>
    <row r="110" spans="1:4" x14ac:dyDescent="0.2">
      <c r="A110" s="78">
        <v>5125</v>
      </c>
      <c r="B110" s="76" t="s">
        <v>499</v>
      </c>
      <c r="C110" s="80">
        <v>1210</v>
      </c>
      <c r="D110" s="83">
        <f t="shared" si="0"/>
        <v>3.6431177829445313E-5</v>
      </c>
    </row>
    <row r="111" spans="1:4" x14ac:dyDescent="0.2">
      <c r="A111" s="78">
        <v>5126</v>
      </c>
      <c r="B111" s="76" t="s">
        <v>500</v>
      </c>
      <c r="C111" s="80">
        <v>2233173.0099999998</v>
      </c>
      <c r="D111" s="83">
        <f t="shared" si="0"/>
        <v>6.7237291777874089E-2</v>
      </c>
    </row>
    <row r="112" spans="1:4" x14ac:dyDescent="0.2">
      <c r="A112" s="78">
        <v>5127</v>
      </c>
      <c r="B112" s="76" t="s">
        <v>501</v>
      </c>
      <c r="C112" s="80">
        <v>3423.59</v>
      </c>
      <c r="D112" s="83">
        <f t="shared" si="0"/>
        <v>1.0307885628521544E-4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15317.83</v>
      </c>
      <c r="D114" s="83">
        <f t="shared" si="0"/>
        <v>4.611955278439771E-4</v>
      </c>
    </row>
    <row r="115" spans="1:4" x14ac:dyDescent="0.2">
      <c r="A115" s="78">
        <v>5130</v>
      </c>
      <c r="B115" s="76" t="s">
        <v>504</v>
      </c>
      <c r="C115" s="80">
        <f>SUM(C116:C124)</f>
        <v>8575998.1400000006</v>
      </c>
      <c r="D115" s="83">
        <f t="shared" si="0"/>
        <v>0.25820968041597708</v>
      </c>
    </row>
    <row r="116" spans="1:4" x14ac:dyDescent="0.2">
      <c r="A116" s="78">
        <v>5131</v>
      </c>
      <c r="B116" s="76" t="s">
        <v>505</v>
      </c>
      <c r="C116" s="80">
        <v>2752588.39</v>
      </c>
      <c r="D116" s="83">
        <f t="shared" si="0"/>
        <v>8.2876063741617004E-2</v>
      </c>
    </row>
    <row r="117" spans="1:4" x14ac:dyDescent="0.2">
      <c r="A117" s="78">
        <v>5132</v>
      </c>
      <c r="B117" s="76" t="s">
        <v>506</v>
      </c>
      <c r="C117" s="80">
        <v>154596.47</v>
      </c>
      <c r="D117" s="83">
        <f t="shared" si="0"/>
        <v>4.6546541242764522E-3</v>
      </c>
    </row>
    <row r="118" spans="1:4" x14ac:dyDescent="0.2">
      <c r="A118" s="78">
        <v>5133</v>
      </c>
      <c r="B118" s="76" t="s">
        <v>507</v>
      </c>
      <c r="C118" s="80">
        <v>1010232.56</v>
      </c>
      <c r="D118" s="83">
        <f t="shared" si="0"/>
        <v>3.041649755574858E-2</v>
      </c>
    </row>
    <row r="119" spans="1:4" x14ac:dyDescent="0.2">
      <c r="A119" s="78">
        <v>5134</v>
      </c>
      <c r="B119" s="76" t="s">
        <v>508</v>
      </c>
      <c r="C119" s="80">
        <v>45790.25</v>
      </c>
      <c r="D119" s="83">
        <f t="shared" si="0"/>
        <v>1.3786716864502134E-3</v>
      </c>
    </row>
    <row r="120" spans="1:4" x14ac:dyDescent="0.2">
      <c r="A120" s="78">
        <v>5135</v>
      </c>
      <c r="B120" s="76" t="s">
        <v>509</v>
      </c>
      <c r="C120" s="80">
        <v>2978354.4</v>
      </c>
      <c r="D120" s="83">
        <f t="shared" si="0"/>
        <v>8.9673519657447021E-2</v>
      </c>
    </row>
    <row r="121" spans="1:4" x14ac:dyDescent="0.2">
      <c r="A121" s="78">
        <v>5136</v>
      </c>
      <c r="B121" s="76" t="s">
        <v>510</v>
      </c>
      <c r="C121" s="80">
        <v>345500.28</v>
      </c>
      <c r="D121" s="83">
        <f t="shared" si="0"/>
        <v>1.0402464579176157E-2</v>
      </c>
    </row>
    <row r="122" spans="1:4" x14ac:dyDescent="0.2">
      <c r="A122" s="78">
        <v>5137</v>
      </c>
      <c r="B122" s="76" t="s">
        <v>511</v>
      </c>
      <c r="C122" s="80">
        <v>61058.32</v>
      </c>
      <c r="D122" s="83">
        <f t="shared" si="0"/>
        <v>1.8383690197414689E-3</v>
      </c>
    </row>
    <row r="123" spans="1:4" x14ac:dyDescent="0.2">
      <c r="A123" s="78">
        <v>5138</v>
      </c>
      <c r="B123" s="76" t="s">
        <v>512</v>
      </c>
      <c r="C123" s="80">
        <v>1107940.47</v>
      </c>
      <c r="D123" s="83">
        <f t="shared" si="0"/>
        <v>3.3358327509924977E-2</v>
      </c>
    </row>
    <row r="124" spans="1:4" x14ac:dyDescent="0.2">
      <c r="A124" s="78">
        <v>5139</v>
      </c>
      <c r="B124" s="76" t="s">
        <v>513</v>
      </c>
      <c r="C124" s="80">
        <v>119937</v>
      </c>
      <c r="D124" s="83">
        <f t="shared" si="0"/>
        <v>3.611112541595192E-3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7619176.2800000003</v>
      </c>
      <c r="D125" s="83">
        <f t="shared" si="0"/>
        <v>0.22940129419055505</v>
      </c>
    </row>
    <row r="126" spans="1:4" x14ac:dyDescent="0.2">
      <c r="A126" s="78">
        <v>5210</v>
      </c>
      <c r="B126" s="76" t="s">
        <v>515</v>
      </c>
      <c r="C126" s="80">
        <f>SUM(C127:C128)</f>
        <v>1425000</v>
      </c>
      <c r="D126" s="83">
        <f t="shared" si="0"/>
        <v>4.2904486286743447E-2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1425000</v>
      </c>
      <c r="D128" s="83">
        <f t="shared" si="0"/>
        <v>4.2904486286743447E-2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6152203.46</v>
      </c>
      <c r="D135" s="83">
        <f t="shared" si="0"/>
        <v>0.18523307297040392</v>
      </c>
    </row>
    <row r="136" spans="1:4" x14ac:dyDescent="0.2">
      <c r="A136" s="78">
        <v>5241</v>
      </c>
      <c r="B136" s="76" t="s">
        <v>523</v>
      </c>
      <c r="C136" s="80">
        <v>6067003.46</v>
      </c>
      <c r="D136" s="83">
        <f t="shared" si="0"/>
        <v>0.18266783631662811</v>
      </c>
    </row>
    <row r="137" spans="1:4" x14ac:dyDescent="0.2">
      <c r="A137" s="78">
        <v>5242</v>
      </c>
      <c r="B137" s="76" t="s">
        <v>524</v>
      </c>
      <c r="C137" s="80">
        <v>31200</v>
      </c>
      <c r="D137" s="83">
        <f t="shared" si="0"/>
        <v>9.3938243659396183E-4</v>
      </c>
    </row>
    <row r="138" spans="1:4" x14ac:dyDescent="0.2">
      <c r="A138" s="78">
        <v>5243</v>
      </c>
      <c r="B138" s="76" t="s">
        <v>525</v>
      </c>
      <c r="C138" s="80">
        <v>54000</v>
      </c>
      <c r="D138" s="83">
        <f t="shared" si="0"/>
        <v>1.6258542171818568E-3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41972.82</v>
      </c>
      <c r="D140" s="83">
        <f t="shared" si="0"/>
        <v>1.263734933407685E-3</v>
      </c>
    </row>
    <row r="141" spans="1:4" x14ac:dyDescent="0.2">
      <c r="A141" s="78">
        <v>5251</v>
      </c>
      <c r="B141" s="76" t="s">
        <v>527</v>
      </c>
      <c r="C141" s="80">
        <v>26189.1</v>
      </c>
      <c r="D141" s="83">
        <f t="shared" si="0"/>
        <v>7.8851219776291423E-4</v>
      </c>
    </row>
    <row r="142" spans="1:4" x14ac:dyDescent="0.2">
      <c r="A142" s="78">
        <v>5252</v>
      </c>
      <c r="B142" s="76" t="s">
        <v>528</v>
      </c>
      <c r="C142" s="80">
        <v>15783.72</v>
      </c>
      <c r="D142" s="83">
        <f t="shared" si="0"/>
        <v>4.7522273564477071E-4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3536157.63</v>
      </c>
      <c r="D158" s="83">
        <f t="shared" si="0"/>
        <v>0.10646808880287593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3536157.63</v>
      </c>
      <c r="D165" s="83">
        <f t="shared" si="1"/>
        <v>0.10646808880287593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3536157.63</v>
      </c>
      <c r="D167" s="83">
        <f t="shared" si="1"/>
        <v>0.10646808880287593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68250</v>
      </c>
      <c r="D168" s="83">
        <f t="shared" si="1"/>
        <v>2.0548990800492912E-3</v>
      </c>
    </row>
    <row r="169" spans="1:4" x14ac:dyDescent="0.2">
      <c r="A169" s="78">
        <v>5410</v>
      </c>
      <c r="B169" s="76" t="s">
        <v>552</v>
      </c>
      <c r="C169" s="80">
        <f>SUM(C170:C171)</f>
        <v>68250</v>
      </c>
      <c r="D169" s="83">
        <f t="shared" si="1"/>
        <v>2.0548990800492912E-3</v>
      </c>
    </row>
    <row r="170" spans="1:4" x14ac:dyDescent="0.2">
      <c r="A170" s="78">
        <v>5411</v>
      </c>
      <c r="B170" s="76" t="s">
        <v>553</v>
      </c>
      <c r="C170" s="80">
        <v>68250</v>
      </c>
      <c r="D170" s="83">
        <f t="shared" si="1"/>
        <v>2.0548990800492912E-3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19350</v>
      </c>
      <c r="D183" s="83">
        <f t="shared" si="1"/>
        <v>5.8259776115683203E-4</v>
      </c>
    </row>
    <row r="184" spans="1:4" x14ac:dyDescent="0.2">
      <c r="A184" s="78">
        <v>5510</v>
      </c>
      <c r="B184" s="76" t="s">
        <v>566</v>
      </c>
      <c r="C184" s="80">
        <f>SUM(C185:C192)</f>
        <v>19350</v>
      </c>
      <c r="D184" s="83">
        <f t="shared" si="1"/>
        <v>5.8259776115683203E-4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19350</v>
      </c>
      <c r="D189" s="83">
        <f t="shared" si="1"/>
        <v>5.8259776115683203E-4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6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6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6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6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6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6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6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6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6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  <row r="220" spans="1:6" x14ac:dyDescent="0.2">
      <c r="A220" s="172" t="s">
        <v>630</v>
      </c>
      <c r="B220" s="172"/>
      <c r="C220" s="172"/>
      <c r="D220" s="172"/>
      <c r="E220" s="172"/>
      <c r="F220" s="172"/>
    </row>
    <row r="221" spans="1:6" x14ac:dyDescent="0.2">
      <c r="A221" s="148"/>
      <c r="B221" s="149"/>
      <c r="C221" s="150"/>
      <c r="D221" s="150"/>
      <c r="E221" s="150"/>
      <c r="F221" s="150"/>
    </row>
    <row r="222" spans="1:6" x14ac:dyDescent="0.2">
      <c r="A222" s="148"/>
      <c r="B222" s="149"/>
      <c r="C222" s="150"/>
      <c r="D222" s="150"/>
      <c r="E222" s="150"/>
      <c r="F222" s="150"/>
    </row>
    <row r="223" spans="1:6" x14ac:dyDescent="0.2">
      <c r="A223" s="148"/>
      <c r="B223" s="149"/>
      <c r="C223" s="150"/>
      <c r="D223" s="150"/>
      <c r="E223" s="150"/>
      <c r="F223" s="150"/>
    </row>
    <row r="224" spans="1:6" x14ac:dyDescent="0.2">
      <c r="A224" s="148"/>
      <c r="B224" s="149"/>
      <c r="C224" s="150"/>
      <c r="D224" s="150"/>
      <c r="E224" s="150"/>
      <c r="F224" s="150"/>
    </row>
    <row r="225" spans="1:6" x14ac:dyDescent="0.2">
      <c r="A225" s="148"/>
      <c r="B225" s="149"/>
      <c r="C225" s="150"/>
      <c r="D225" s="150"/>
      <c r="E225" s="150"/>
      <c r="F225" s="150"/>
    </row>
    <row r="226" spans="1:6" ht="12.75" x14ac:dyDescent="0.2">
      <c r="A226" s="151" t="s">
        <v>631</v>
      </c>
      <c r="C226" s="153" t="s">
        <v>632</v>
      </c>
      <c r="D226" s="149"/>
      <c r="E226" s="37"/>
      <c r="F226" s="150"/>
    </row>
    <row r="227" spans="1:6" ht="12.75" x14ac:dyDescent="0.2">
      <c r="A227" s="151" t="s">
        <v>633</v>
      </c>
      <c r="C227" s="153" t="s">
        <v>634</v>
      </c>
      <c r="D227" s="149"/>
      <c r="E227" s="37"/>
      <c r="F227" s="15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0:F220"/>
  </mergeCells>
  <pageMargins left="0.7" right="0.7" top="0.75" bottom="0.75" header="0.3" footer="0.3"/>
  <pageSetup scale="67" orientation="portrait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60" zoomScaleNormal="100" workbookViewId="0">
      <selection activeCell="I27" sqref="I27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4" width="12" style="86" customWidth="1"/>
    <col min="5" max="5" width="11.7109375" style="86" customWidth="1"/>
    <col min="6" max="16384" width="9.140625" style="86"/>
  </cols>
  <sheetData>
    <row r="1" spans="1:5" ht="18.95" customHeight="1" x14ac:dyDescent="0.2">
      <c r="A1" s="175" t="s">
        <v>628</v>
      </c>
      <c r="B1" s="175"/>
      <c r="C1" s="175"/>
      <c r="D1" s="84" t="s">
        <v>288</v>
      </c>
      <c r="E1" s="85">
        <v>2018</v>
      </c>
    </row>
    <row r="2" spans="1:5" ht="18.95" customHeight="1" x14ac:dyDescent="0.2">
      <c r="A2" s="175" t="s">
        <v>594</v>
      </c>
      <c r="B2" s="175"/>
      <c r="C2" s="175"/>
      <c r="D2" s="84" t="s">
        <v>290</v>
      </c>
      <c r="E2" s="85" t="str">
        <f>ESF!H2</f>
        <v>Trimestral</v>
      </c>
    </row>
    <row r="3" spans="1:5" ht="18.95" customHeight="1" x14ac:dyDescent="0.2">
      <c r="A3" s="175" t="s">
        <v>629</v>
      </c>
      <c r="B3" s="175"/>
      <c r="C3" s="175"/>
      <c r="D3" s="84" t="s">
        <v>292</v>
      </c>
      <c r="E3" s="85">
        <f>ESF!H3</f>
        <v>1</v>
      </c>
    </row>
    <row r="5" spans="1:5" s="161" customFormat="1" x14ac:dyDescent="0.2">
      <c r="A5" s="159" t="s">
        <v>293</v>
      </c>
      <c r="B5" s="160"/>
      <c r="C5" s="160"/>
      <c r="D5" s="160"/>
      <c r="E5" s="160"/>
    </row>
    <row r="6" spans="1:5" s="161" customFormat="1" x14ac:dyDescent="0.2">
      <c r="A6" s="160" t="s">
        <v>264</v>
      </c>
      <c r="B6" s="160"/>
      <c r="C6" s="160"/>
      <c r="D6" s="160"/>
      <c r="E6" s="160"/>
    </row>
    <row r="7" spans="1:5" s="161" customFormat="1" x14ac:dyDescent="0.2">
      <c r="A7" s="160" t="s">
        <v>233</v>
      </c>
      <c r="B7" s="160" t="s">
        <v>229</v>
      </c>
      <c r="C7" s="160" t="s">
        <v>230</v>
      </c>
      <c r="D7" s="160" t="s">
        <v>232</v>
      </c>
      <c r="E7" s="160" t="s">
        <v>234</v>
      </c>
    </row>
    <row r="8" spans="1:5" s="161" customFormat="1" x14ac:dyDescent="0.2">
      <c r="A8" s="162">
        <v>3110</v>
      </c>
      <c r="B8" s="161" t="s">
        <v>455</v>
      </c>
      <c r="C8" s="163">
        <v>16698885.800000001</v>
      </c>
    </row>
    <row r="9" spans="1:5" s="161" customFormat="1" x14ac:dyDescent="0.2">
      <c r="A9" s="162">
        <v>3120</v>
      </c>
      <c r="B9" s="161" t="s">
        <v>595</v>
      </c>
      <c r="C9" s="163">
        <v>381511</v>
      </c>
    </row>
    <row r="10" spans="1:5" s="161" customFormat="1" x14ac:dyDescent="0.2">
      <c r="A10" s="162">
        <v>3130</v>
      </c>
      <c r="B10" s="161" t="s">
        <v>596</v>
      </c>
      <c r="C10" s="163">
        <v>0</v>
      </c>
    </row>
    <row r="11" spans="1:5" s="161" customFormat="1" x14ac:dyDescent="0.2"/>
    <row r="12" spans="1:5" s="161" customFormat="1" x14ac:dyDescent="0.2">
      <c r="A12" s="160" t="s">
        <v>266</v>
      </c>
      <c r="B12" s="160"/>
      <c r="C12" s="160"/>
      <c r="D12" s="160"/>
      <c r="E12" s="160"/>
    </row>
    <row r="13" spans="1:5" s="161" customFormat="1" x14ac:dyDescent="0.2">
      <c r="A13" s="160" t="s">
        <v>233</v>
      </c>
      <c r="B13" s="160" t="s">
        <v>229</v>
      </c>
      <c r="C13" s="160" t="s">
        <v>230</v>
      </c>
      <c r="D13" s="160" t="s">
        <v>597</v>
      </c>
      <c r="E13" s="160"/>
    </row>
    <row r="14" spans="1:5" s="161" customFormat="1" x14ac:dyDescent="0.2">
      <c r="A14" s="162">
        <v>3210</v>
      </c>
      <c r="B14" s="161" t="s">
        <v>598</v>
      </c>
      <c r="C14" s="163">
        <v>14355192.939999999</v>
      </c>
    </row>
    <row r="15" spans="1:5" s="161" customFormat="1" x14ac:dyDescent="0.2">
      <c r="A15" s="162">
        <v>3220</v>
      </c>
      <c r="B15" s="161" t="s">
        <v>599</v>
      </c>
      <c r="C15" s="163">
        <v>250700130.03999999</v>
      </c>
    </row>
    <row r="16" spans="1:5" s="161" customFormat="1" x14ac:dyDescent="0.2">
      <c r="A16" s="162">
        <v>3230</v>
      </c>
      <c r="B16" s="161" t="s">
        <v>600</v>
      </c>
      <c r="C16" s="163">
        <f>SUM(C17:C20)</f>
        <v>0</v>
      </c>
    </row>
    <row r="17" spans="1:9" s="161" customFormat="1" x14ac:dyDescent="0.2">
      <c r="A17" s="162">
        <v>3231</v>
      </c>
      <c r="B17" s="161" t="s">
        <v>601</v>
      </c>
      <c r="C17" s="163">
        <v>0</v>
      </c>
    </row>
    <row r="18" spans="1:9" s="161" customFormat="1" x14ac:dyDescent="0.2">
      <c r="A18" s="162">
        <v>3232</v>
      </c>
      <c r="B18" s="161" t="s">
        <v>602</v>
      </c>
      <c r="C18" s="163">
        <v>0</v>
      </c>
    </row>
    <row r="19" spans="1:9" s="161" customFormat="1" x14ac:dyDescent="0.2">
      <c r="A19" s="162">
        <v>3233</v>
      </c>
      <c r="B19" s="161" t="s">
        <v>603</v>
      </c>
      <c r="C19" s="163">
        <v>0</v>
      </c>
    </row>
    <row r="20" spans="1:9" s="161" customFormat="1" x14ac:dyDescent="0.2">
      <c r="A20" s="162">
        <v>3239</v>
      </c>
      <c r="B20" s="161" t="s">
        <v>604</v>
      </c>
      <c r="C20" s="163">
        <v>0</v>
      </c>
    </row>
    <row r="21" spans="1:9" x14ac:dyDescent="0.2">
      <c r="A21" s="90">
        <v>3240</v>
      </c>
      <c r="B21" s="86" t="s">
        <v>605</v>
      </c>
      <c r="C21" s="91">
        <f>SUM(C22:C24)</f>
        <v>-371298</v>
      </c>
    </row>
    <row r="22" spans="1:9" x14ac:dyDescent="0.2">
      <c r="A22" s="90">
        <v>3241</v>
      </c>
      <c r="B22" s="86" t="s">
        <v>606</v>
      </c>
      <c r="C22" s="91">
        <v>-371298</v>
      </c>
    </row>
    <row r="23" spans="1:9" x14ac:dyDescent="0.2">
      <c r="A23" s="90">
        <v>3242</v>
      </c>
      <c r="B23" s="86" t="s">
        <v>607</v>
      </c>
      <c r="C23" s="91">
        <v>0</v>
      </c>
    </row>
    <row r="24" spans="1:9" x14ac:dyDescent="0.2">
      <c r="A24" s="90">
        <v>3243</v>
      </c>
      <c r="B24" s="86" t="s">
        <v>608</v>
      </c>
      <c r="C24" s="91">
        <v>0</v>
      </c>
    </row>
    <row r="25" spans="1:9" x14ac:dyDescent="0.2">
      <c r="A25" s="90">
        <v>3250</v>
      </c>
      <c r="B25" s="86" t="s">
        <v>609</v>
      </c>
      <c r="C25" s="91">
        <f>SUM(C26:C27)</f>
        <v>0</v>
      </c>
    </row>
    <row r="26" spans="1:9" x14ac:dyDescent="0.2">
      <c r="A26" s="90">
        <v>3251</v>
      </c>
      <c r="B26" s="86" t="s">
        <v>610</v>
      </c>
      <c r="C26" s="91">
        <v>0</v>
      </c>
    </row>
    <row r="27" spans="1:9" x14ac:dyDescent="0.2">
      <c r="A27" s="90">
        <v>3252</v>
      </c>
      <c r="B27" s="86" t="s">
        <v>611</v>
      </c>
      <c r="C27" s="91">
        <v>0</v>
      </c>
    </row>
    <row r="28" spans="1:9" x14ac:dyDescent="0.2">
      <c r="B28" s="166"/>
      <c r="C28" s="166"/>
      <c r="D28" s="166"/>
      <c r="E28" s="166"/>
      <c r="F28" s="166"/>
      <c r="G28" s="166"/>
      <c r="H28" s="166"/>
      <c r="I28" s="166"/>
    </row>
    <row r="29" spans="1:9" x14ac:dyDescent="0.2">
      <c r="A29" s="165" t="s">
        <v>630</v>
      </c>
      <c r="B29" s="165"/>
      <c r="C29" s="165"/>
      <c r="D29" s="165"/>
      <c r="E29" s="165"/>
      <c r="F29" s="165"/>
      <c r="G29" s="166"/>
      <c r="H29" s="166"/>
      <c r="I29" s="166"/>
    </row>
    <row r="30" spans="1:9" x14ac:dyDescent="0.2">
      <c r="A30" s="148"/>
      <c r="B30" s="149"/>
      <c r="C30" s="150"/>
      <c r="D30" s="150"/>
      <c r="E30" s="150"/>
      <c r="F30" s="150"/>
      <c r="G30" s="166"/>
      <c r="H30" s="166"/>
      <c r="I30" s="166"/>
    </row>
    <row r="31" spans="1:9" x14ac:dyDescent="0.2">
      <c r="A31" s="148"/>
      <c r="B31" s="149"/>
      <c r="C31" s="150"/>
      <c r="D31" s="150"/>
      <c r="E31" s="150"/>
      <c r="F31" s="150"/>
      <c r="G31" s="166"/>
      <c r="H31" s="166"/>
      <c r="I31" s="166"/>
    </row>
    <row r="32" spans="1:9" x14ac:dyDescent="0.2">
      <c r="A32" s="148"/>
      <c r="B32" s="149"/>
      <c r="C32" s="150"/>
      <c r="D32" s="150"/>
      <c r="E32" s="150"/>
      <c r="F32" s="150"/>
      <c r="G32" s="166"/>
      <c r="H32" s="166"/>
      <c r="I32" s="166"/>
    </row>
    <row r="33" spans="1:6" x14ac:dyDescent="0.2">
      <c r="A33" s="148"/>
      <c r="B33" s="149"/>
      <c r="C33" s="150"/>
      <c r="D33" s="150"/>
      <c r="E33" s="150"/>
      <c r="F33" s="150"/>
    </row>
    <row r="34" spans="1:6" x14ac:dyDescent="0.2">
      <c r="A34" s="148"/>
      <c r="B34" s="149"/>
      <c r="C34" s="150"/>
      <c r="D34" s="150"/>
      <c r="E34" s="150"/>
      <c r="F34" s="150"/>
    </row>
    <row r="35" spans="1:6" ht="12.75" x14ac:dyDescent="0.2">
      <c r="A35" s="151" t="s">
        <v>631</v>
      </c>
      <c r="C35" s="153" t="s">
        <v>632</v>
      </c>
      <c r="D35" s="149"/>
      <c r="E35" s="37"/>
      <c r="F35" s="150"/>
    </row>
    <row r="36" spans="1:6" ht="12.75" x14ac:dyDescent="0.2">
      <c r="A36" s="151" t="s">
        <v>633</v>
      </c>
      <c r="C36" s="153" t="s">
        <v>634</v>
      </c>
      <c r="D36" s="149"/>
      <c r="E36" s="37"/>
      <c r="F36" s="15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view="pageBreakPreview" topLeftCell="A22" zoomScale="60" zoomScaleNormal="100" workbookViewId="0">
      <selection activeCell="G78" sqref="G78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5.7109375" style="86" customWidth="1"/>
    <col min="5" max="5" width="9.5703125" style="86" customWidth="1"/>
    <col min="6" max="16384" width="9.140625" style="86"/>
  </cols>
  <sheetData>
    <row r="1" spans="1:5" s="92" customFormat="1" ht="18.95" customHeight="1" x14ac:dyDescent="0.25">
      <c r="A1" s="175" t="s">
        <v>628</v>
      </c>
      <c r="B1" s="175"/>
      <c r="C1" s="175"/>
      <c r="D1" s="84" t="s">
        <v>288</v>
      </c>
      <c r="E1" s="85">
        <v>2018</v>
      </c>
    </row>
    <row r="2" spans="1:5" s="92" customFormat="1" ht="18.95" customHeight="1" x14ac:dyDescent="0.25">
      <c r="A2" s="175" t="s">
        <v>612</v>
      </c>
      <c r="B2" s="175"/>
      <c r="C2" s="175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75" t="s">
        <v>629</v>
      </c>
      <c r="B3" s="175"/>
      <c r="C3" s="175"/>
      <c r="D3" s="84" t="s">
        <v>292</v>
      </c>
      <c r="E3" s="85">
        <f>ESF!H3</f>
        <v>1</v>
      </c>
    </row>
    <row r="4" spans="1:5" s="161" customFormat="1" x14ac:dyDescent="0.2">
      <c r="A4" s="159" t="s">
        <v>293</v>
      </c>
      <c r="B4" s="160"/>
      <c r="C4" s="160"/>
      <c r="D4" s="160"/>
      <c r="E4" s="160"/>
    </row>
    <row r="5" spans="1:5" s="161" customFormat="1" x14ac:dyDescent="0.2"/>
    <row r="6" spans="1:5" s="161" customFormat="1" x14ac:dyDescent="0.2">
      <c r="A6" s="160" t="s">
        <v>267</v>
      </c>
      <c r="B6" s="160"/>
      <c r="C6" s="160"/>
      <c r="D6" s="160"/>
      <c r="E6" s="160"/>
    </row>
    <row r="7" spans="1:5" s="161" customFormat="1" x14ac:dyDescent="0.2">
      <c r="A7" s="160" t="s">
        <v>233</v>
      </c>
      <c r="B7" s="160" t="s">
        <v>229</v>
      </c>
      <c r="C7" s="160" t="s">
        <v>269</v>
      </c>
      <c r="D7" s="160" t="s">
        <v>270</v>
      </c>
      <c r="E7" s="160"/>
    </row>
    <row r="8" spans="1:5" s="161" customFormat="1" x14ac:dyDescent="0.2">
      <c r="A8" s="162">
        <v>1111</v>
      </c>
      <c r="B8" s="161" t="s">
        <v>613</v>
      </c>
      <c r="C8" s="163">
        <v>0</v>
      </c>
      <c r="D8" s="163">
        <v>0</v>
      </c>
    </row>
    <row r="9" spans="1:5" s="161" customFormat="1" x14ac:dyDescent="0.2">
      <c r="A9" s="162">
        <v>1112</v>
      </c>
      <c r="B9" s="161" t="s">
        <v>614</v>
      </c>
      <c r="C9" s="163">
        <v>10084915.77</v>
      </c>
      <c r="D9" s="163">
        <v>11149547.310000001</v>
      </c>
    </row>
    <row r="10" spans="1:5" s="161" customFormat="1" x14ac:dyDescent="0.2">
      <c r="A10" s="162">
        <v>1113</v>
      </c>
      <c r="B10" s="161" t="s">
        <v>615</v>
      </c>
      <c r="C10" s="163">
        <v>0</v>
      </c>
      <c r="D10" s="163">
        <v>0</v>
      </c>
    </row>
    <row r="11" spans="1:5" s="161" customFormat="1" x14ac:dyDescent="0.2">
      <c r="A11" s="162">
        <v>1114</v>
      </c>
      <c r="B11" s="161" t="s">
        <v>294</v>
      </c>
      <c r="C11" s="163">
        <v>0</v>
      </c>
      <c r="D11" s="163">
        <v>0</v>
      </c>
    </row>
    <row r="12" spans="1:5" s="161" customFormat="1" x14ac:dyDescent="0.2">
      <c r="A12" s="162">
        <v>1115</v>
      </c>
      <c r="B12" s="161" t="s">
        <v>295</v>
      </c>
      <c r="C12" s="163">
        <v>33892902.869999997</v>
      </c>
      <c r="D12" s="163">
        <v>41798935.780000001</v>
      </c>
    </row>
    <row r="13" spans="1:5" s="161" customFormat="1" x14ac:dyDescent="0.2">
      <c r="A13" s="162">
        <v>1116</v>
      </c>
      <c r="B13" s="161" t="s">
        <v>616</v>
      </c>
      <c r="C13" s="163">
        <v>0</v>
      </c>
      <c r="D13" s="163">
        <v>0</v>
      </c>
    </row>
    <row r="14" spans="1:5" s="161" customFormat="1" x14ac:dyDescent="0.2">
      <c r="A14" s="162">
        <v>1119</v>
      </c>
      <c r="B14" s="161" t="s">
        <v>617</v>
      </c>
      <c r="C14" s="163">
        <v>0</v>
      </c>
      <c r="D14" s="163">
        <v>0</v>
      </c>
    </row>
    <row r="15" spans="1:5" s="161" customFormat="1" x14ac:dyDescent="0.2">
      <c r="A15" s="162">
        <v>1110</v>
      </c>
      <c r="B15" s="161" t="s">
        <v>618</v>
      </c>
      <c r="C15" s="163">
        <f>SUM(C8:C14)</f>
        <v>43977818.640000001</v>
      </c>
      <c r="D15" s="163">
        <f>SUM(D8:D14)</f>
        <v>52948483.090000004</v>
      </c>
    </row>
    <row r="16" spans="1:5" s="161" customFormat="1" x14ac:dyDescent="0.2">
      <c r="D16" s="167"/>
    </row>
    <row r="17" spans="1:5" s="161" customFormat="1" x14ac:dyDescent="0.2"/>
    <row r="18" spans="1:5" s="161" customFormat="1" x14ac:dyDescent="0.2">
      <c r="A18" s="160" t="s">
        <v>268</v>
      </c>
      <c r="B18" s="160"/>
      <c r="C18" s="160"/>
      <c r="D18" s="160"/>
      <c r="E18" s="160"/>
    </row>
    <row r="19" spans="1:5" s="161" customFormat="1" x14ac:dyDescent="0.2">
      <c r="A19" s="160" t="s">
        <v>233</v>
      </c>
      <c r="B19" s="160" t="s">
        <v>229</v>
      </c>
      <c r="C19" s="160" t="s">
        <v>230</v>
      </c>
      <c r="D19" s="168" t="s">
        <v>619</v>
      </c>
      <c r="E19" s="160" t="s">
        <v>271</v>
      </c>
    </row>
    <row r="20" spans="1:5" s="161" customFormat="1" x14ac:dyDescent="0.2">
      <c r="A20" s="162">
        <v>1230</v>
      </c>
      <c r="B20" s="161" t="s">
        <v>328</v>
      </c>
      <c r="C20" s="163">
        <f>SUM(C21:C27)</f>
        <v>202396433.60999998</v>
      </c>
    </row>
    <row r="21" spans="1:5" s="161" customFormat="1" x14ac:dyDescent="0.2">
      <c r="A21" s="162">
        <v>1231</v>
      </c>
      <c r="B21" s="161" t="s">
        <v>329</v>
      </c>
      <c r="C21" s="163">
        <v>2532620.21</v>
      </c>
    </row>
    <row r="22" spans="1:5" s="161" customFormat="1" x14ac:dyDescent="0.2">
      <c r="A22" s="162">
        <v>1232</v>
      </c>
      <c r="B22" s="161" t="s">
        <v>330</v>
      </c>
      <c r="C22" s="163">
        <v>0</v>
      </c>
    </row>
    <row r="23" spans="1:5" s="161" customFormat="1" x14ac:dyDescent="0.2">
      <c r="A23" s="162">
        <v>1233</v>
      </c>
      <c r="B23" s="161" t="s">
        <v>331</v>
      </c>
      <c r="C23" s="163">
        <v>4760402.74</v>
      </c>
    </row>
    <row r="24" spans="1:5" s="161" customFormat="1" x14ac:dyDescent="0.2">
      <c r="A24" s="162">
        <v>1234</v>
      </c>
      <c r="B24" s="161" t="s">
        <v>332</v>
      </c>
      <c r="C24" s="163">
        <v>0</v>
      </c>
    </row>
    <row r="25" spans="1:5" s="161" customFormat="1" x14ac:dyDescent="0.2">
      <c r="A25" s="162">
        <v>1235</v>
      </c>
      <c r="B25" s="161" t="s">
        <v>333</v>
      </c>
      <c r="C25" s="163">
        <v>193988020.88</v>
      </c>
    </row>
    <row r="26" spans="1:5" s="161" customFormat="1" x14ac:dyDescent="0.2">
      <c r="A26" s="162">
        <v>1236</v>
      </c>
      <c r="B26" s="161" t="s">
        <v>334</v>
      </c>
      <c r="C26" s="163">
        <v>1115389.78</v>
      </c>
    </row>
    <row r="27" spans="1:5" s="161" customFormat="1" x14ac:dyDescent="0.2">
      <c r="A27" s="162">
        <v>1239</v>
      </c>
      <c r="B27" s="161" t="s">
        <v>335</v>
      </c>
      <c r="C27" s="163">
        <v>0</v>
      </c>
    </row>
    <row r="28" spans="1:5" s="161" customFormat="1" x14ac:dyDescent="0.2">
      <c r="A28" s="162">
        <v>1240</v>
      </c>
      <c r="B28" s="161" t="s">
        <v>336</v>
      </c>
      <c r="C28" s="163">
        <f>SUM(C29:C36)</f>
        <v>26238373.260000002</v>
      </c>
    </row>
    <row r="29" spans="1:5" s="161" customFormat="1" x14ac:dyDescent="0.2">
      <c r="A29" s="162">
        <v>1241</v>
      </c>
      <c r="B29" s="161" t="s">
        <v>337</v>
      </c>
      <c r="C29" s="163">
        <v>2796034.1</v>
      </c>
    </row>
    <row r="30" spans="1:5" s="161" customFormat="1" x14ac:dyDescent="0.2">
      <c r="A30" s="162">
        <v>1242</v>
      </c>
      <c r="B30" s="161" t="s">
        <v>338</v>
      </c>
      <c r="C30" s="163">
        <v>547006.06999999995</v>
      </c>
    </row>
    <row r="31" spans="1:5" s="161" customFormat="1" x14ac:dyDescent="0.2">
      <c r="A31" s="162">
        <v>1243</v>
      </c>
      <c r="B31" s="161" t="s">
        <v>339</v>
      </c>
      <c r="C31" s="163">
        <v>206656.68</v>
      </c>
    </row>
    <row r="32" spans="1:5" s="161" customFormat="1" x14ac:dyDescent="0.2">
      <c r="A32" s="162">
        <v>1244</v>
      </c>
      <c r="B32" s="161" t="s">
        <v>340</v>
      </c>
      <c r="C32" s="163">
        <v>15670026.66</v>
      </c>
    </row>
    <row r="33" spans="1:5" s="161" customFormat="1" x14ac:dyDescent="0.2">
      <c r="A33" s="162">
        <v>1245</v>
      </c>
      <c r="B33" s="161" t="s">
        <v>341</v>
      </c>
      <c r="C33" s="163">
        <v>25520</v>
      </c>
    </row>
    <row r="34" spans="1:5" s="161" customFormat="1" x14ac:dyDescent="0.2">
      <c r="A34" s="162">
        <v>1246</v>
      </c>
      <c r="B34" s="161" t="s">
        <v>342</v>
      </c>
      <c r="C34" s="163">
        <v>6958561.75</v>
      </c>
    </row>
    <row r="35" spans="1:5" s="161" customFormat="1" x14ac:dyDescent="0.2">
      <c r="A35" s="162">
        <v>1247</v>
      </c>
      <c r="B35" s="161" t="s">
        <v>343</v>
      </c>
      <c r="C35" s="163">
        <v>34568</v>
      </c>
    </row>
    <row r="36" spans="1:5" s="161" customFormat="1" x14ac:dyDescent="0.2">
      <c r="A36" s="162">
        <v>1248</v>
      </c>
      <c r="B36" s="161" t="s">
        <v>344</v>
      </c>
      <c r="C36" s="163">
        <v>0</v>
      </c>
    </row>
    <row r="37" spans="1:5" s="161" customFormat="1" x14ac:dyDescent="0.2">
      <c r="A37" s="162">
        <v>1250</v>
      </c>
      <c r="B37" s="161" t="s">
        <v>346</v>
      </c>
      <c r="C37" s="163">
        <f>SUM(C38:C42)</f>
        <v>278400</v>
      </c>
    </row>
    <row r="38" spans="1:5" s="161" customFormat="1" x14ac:dyDescent="0.2">
      <c r="A38" s="162">
        <v>1251</v>
      </c>
      <c r="B38" s="161" t="s">
        <v>347</v>
      </c>
      <c r="C38" s="163">
        <v>278400</v>
      </c>
    </row>
    <row r="39" spans="1:5" s="161" customFormat="1" x14ac:dyDescent="0.2">
      <c r="A39" s="162">
        <v>1252</v>
      </c>
      <c r="B39" s="161" t="s">
        <v>348</v>
      </c>
      <c r="C39" s="163">
        <v>0</v>
      </c>
    </row>
    <row r="40" spans="1:5" s="161" customFormat="1" x14ac:dyDescent="0.2">
      <c r="A40" s="162">
        <v>1253</v>
      </c>
      <c r="B40" s="161" t="s">
        <v>349</v>
      </c>
      <c r="C40" s="163">
        <v>0</v>
      </c>
    </row>
    <row r="41" spans="1:5" s="161" customFormat="1" x14ac:dyDescent="0.2">
      <c r="A41" s="162">
        <v>1254</v>
      </c>
      <c r="B41" s="161" t="s">
        <v>350</v>
      </c>
      <c r="C41" s="163">
        <v>0</v>
      </c>
    </row>
    <row r="42" spans="1:5" s="161" customFormat="1" x14ac:dyDescent="0.2">
      <c r="A42" s="162">
        <v>1259</v>
      </c>
      <c r="B42" s="161" t="s">
        <v>351</v>
      </c>
      <c r="C42" s="163">
        <v>0</v>
      </c>
    </row>
    <row r="43" spans="1:5" s="161" customFormat="1" x14ac:dyDescent="0.2"/>
    <row r="44" spans="1:5" s="161" customFormat="1" x14ac:dyDescent="0.2">
      <c r="A44" s="160" t="s">
        <v>276</v>
      </c>
      <c r="B44" s="160"/>
      <c r="C44" s="160"/>
      <c r="D44" s="160"/>
      <c r="E44" s="160"/>
    </row>
    <row r="45" spans="1:5" s="161" customFormat="1" x14ac:dyDescent="0.2">
      <c r="A45" s="160" t="s">
        <v>233</v>
      </c>
      <c r="B45" s="160" t="s">
        <v>229</v>
      </c>
      <c r="C45" s="160" t="s">
        <v>269</v>
      </c>
      <c r="D45" s="168" t="s">
        <v>270</v>
      </c>
      <c r="E45" s="160"/>
    </row>
    <row r="46" spans="1:5" s="161" customFormat="1" x14ac:dyDescent="0.2">
      <c r="A46" s="162">
        <v>5500</v>
      </c>
      <c r="B46" s="161" t="s">
        <v>565</v>
      </c>
      <c r="C46" s="163">
        <f>SUM(C47+C56+C59+C65+C67+C69)</f>
        <v>19350</v>
      </c>
      <c r="D46" s="163">
        <v>0</v>
      </c>
    </row>
    <row r="47" spans="1:5" x14ac:dyDescent="0.2">
      <c r="A47" s="90">
        <v>5510</v>
      </c>
      <c r="B47" s="86" t="s">
        <v>566</v>
      </c>
      <c r="C47" s="91">
        <f>SUM(C48:C55)</f>
        <v>19350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19350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7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7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7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7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7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7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7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7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7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7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7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7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7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7" x14ac:dyDescent="0.2">
      <c r="A78" s="90">
        <v>5600</v>
      </c>
      <c r="B78" s="86" t="s">
        <v>126</v>
      </c>
      <c r="C78" s="91">
        <f>SUM(C79)</f>
        <v>0</v>
      </c>
      <c r="D78" s="91">
        <v>0</v>
      </c>
      <c r="G78" s="86" t="s">
        <v>635</v>
      </c>
    </row>
    <row r="79" spans="1:7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7" x14ac:dyDescent="0.2">
      <c r="A80" s="90">
        <v>5611</v>
      </c>
      <c r="B80" s="86" t="s">
        <v>593</v>
      </c>
      <c r="C80" s="91">
        <v>0</v>
      </c>
      <c r="D80" s="91">
        <v>0</v>
      </c>
    </row>
    <row r="83" spans="1:6" x14ac:dyDescent="0.2">
      <c r="A83" s="164" t="s">
        <v>630</v>
      </c>
      <c r="B83" s="164"/>
      <c r="C83" s="164"/>
      <c r="D83" s="164"/>
      <c r="E83" s="165"/>
      <c r="F83" s="165"/>
    </row>
    <row r="84" spans="1:6" x14ac:dyDescent="0.2">
      <c r="A84" s="148"/>
      <c r="B84" s="149"/>
      <c r="C84" s="150"/>
      <c r="D84" s="150"/>
      <c r="E84" s="150"/>
      <c r="F84" s="150"/>
    </row>
    <row r="85" spans="1:6" x14ac:dyDescent="0.2">
      <c r="A85" s="148"/>
      <c r="B85" s="149"/>
      <c r="C85" s="150"/>
      <c r="D85" s="150"/>
      <c r="E85" s="150"/>
      <c r="F85" s="150"/>
    </row>
    <row r="86" spans="1:6" x14ac:dyDescent="0.2">
      <c r="A86" s="148"/>
      <c r="B86" s="149"/>
      <c r="C86" s="150"/>
      <c r="D86" s="150"/>
      <c r="E86" s="150"/>
      <c r="F86" s="150"/>
    </row>
    <row r="87" spans="1:6" x14ac:dyDescent="0.2">
      <c r="A87" s="148"/>
      <c r="B87" s="149"/>
      <c r="C87" s="150"/>
      <c r="D87" s="150"/>
      <c r="E87" s="150"/>
      <c r="F87" s="150"/>
    </row>
    <row r="88" spans="1:6" x14ac:dyDescent="0.2">
      <c r="A88" s="148"/>
      <c r="B88" s="149"/>
      <c r="C88" s="150"/>
      <c r="D88" s="150"/>
      <c r="E88" s="150"/>
      <c r="F88" s="150"/>
    </row>
    <row r="89" spans="1:6" ht="12.75" x14ac:dyDescent="0.2">
      <c r="A89" s="151" t="s">
        <v>631</v>
      </c>
      <c r="C89" s="153" t="s">
        <v>632</v>
      </c>
      <c r="D89" s="149"/>
      <c r="E89" s="37"/>
      <c r="F89" s="150"/>
    </row>
    <row r="90" spans="1:6" ht="12.75" x14ac:dyDescent="0.2">
      <c r="A90" s="151" t="s">
        <v>633</v>
      </c>
      <c r="C90" s="153" t="s">
        <v>634</v>
      </c>
      <c r="D90" s="149"/>
      <c r="E90" s="37"/>
      <c r="F90" s="15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2018-09-21T20:47:33Z</cp:lastPrinted>
  <dcterms:created xsi:type="dcterms:W3CDTF">2012-12-11T20:36:24Z</dcterms:created>
  <dcterms:modified xsi:type="dcterms:W3CDTF">2018-09-21T21:02:05Z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